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0"/>
  </bookViews>
  <sheets>
    <sheet name="Indicadores del Poder Judicial" sheetId="1" r:id="rId1"/>
    <sheet name="metadatos" sheetId="2" r:id="rId2"/>
  </sheets>
  <definedNames>
    <definedName name="_xlnm._FilterDatabase" localSheetId="1" hidden="1">'metadatos'!$A$1:$B$36</definedName>
  </definedNames>
  <calcPr fullCalcOnLoad="1"/>
</workbook>
</file>

<file path=xl/sharedStrings.xml><?xml version="1.0" encoding="utf-8"?>
<sst xmlns="http://schemas.openxmlformats.org/spreadsheetml/2006/main" count="140" uniqueCount="108">
  <si>
    <t>Año</t>
  </si>
  <si>
    <t>Personal del Poder Judicial por 100.000 habitantes</t>
  </si>
  <si>
    <t>Jueces por 100.000 habitantes</t>
  </si>
  <si>
    <t>Número de habitantes por juez</t>
  </si>
  <si>
    <t>Litigiosidad</t>
  </si>
  <si>
    <t>Entrada neta</t>
  </si>
  <si>
    <t>Terminados netos</t>
  </si>
  <si>
    <t>Casos en trámite</t>
  </si>
  <si>
    <t>Presupuesto real</t>
  </si>
  <si>
    <t>Presupuesto per cápita</t>
  </si>
  <si>
    <t>Presupuesto real per cápita</t>
  </si>
  <si>
    <t>Presupuesto per cápita (dólares)</t>
  </si>
  <si>
    <t>Costo real por caso terminado</t>
  </si>
  <si>
    <t>Casos activos por cada 1.000 entrados</t>
  </si>
  <si>
    <t>Casos activos por cada 1.000 en trámite</t>
  </si>
  <si>
    <t>Defensores por 100.000 habitantes</t>
  </si>
  <si>
    <t>Fiscales por 100.000 habitantes</t>
  </si>
  <si>
    <t>Gasto real en justicia</t>
  </si>
  <si>
    <r>
      <t>Población</t>
    </r>
    <r>
      <rPr>
        <b/>
        <vertAlign val="superscript"/>
        <sz val="11"/>
        <color indexed="8"/>
        <rFont val="Calibri"/>
        <family val="2"/>
      </rPr>
      <t>(1)</t>
    </r>
  </si>
  <si>
    <t>Variable</t>
  </si>
  <si>
    <t>Detalle</t>
  </si>
  <si>
    <t>Fecha de referencia</t>
  </si>
  <si>
    <t>Población</t>
  </si>
  <si>
    <t>Población total por sexo según años calendario 2011-2050. Instituto Nacional de Estadística y Censos.</t>
  </si>
  <si>
    <t>Personal del Poder Judicial</t>
  </si>
  <si>
    <t>Casos activos</t>
  </si>
  <si>
    <t>Total de jueces</t>
  </si>
  <si>
    <t xml:space="preserve">Para el período 1990-1997 se incluyen también las plazas de alcalde y actuario. Para el período 1990-2000 solo se contemplan las plazas ordinarias y del año 2001 en adelante se incluye tanto las ordinarias como extraordinarias. En el año 2008 están incluidas 66 plazas de juez (que no aparecen en el Presupuesto) las cuales fueron concedidas con caracter extraordinario para el Programa de Seguridad Ciudadana. Poder Judicial, Departamento de Planificación, Sección de Planes y Presupuesto. </t>
  </si>
  <si>
    <t>Jueces de primera y única instancia</t>
  </si>
  <si>
    <t xml:space="preserve">Para el período 1990-2000 solo se incluyen plazas ordinarias. Del 2000 en adelante, tanto ordinarias como extraordinarias. Los jueces de única instancia son los de la Sala Constitucional. Poder Judicial, Departamento de Planificación, Sección de Planes y Presupuesto. </t>
  </si>
  <si>
    <t>Fiscales</t>
  </si>
  <si>
    <t xml:space="preserve">Para el período 1990-2002 se refieren a plazas ordinarias y del 2003 en adelante tanto ordinarias como extraordinarias. Para el período 1990-1997 en la columna "Fiscales" se incluyen también las plazas de agentes fiscales. Poder Judicial, Departamento de Planificación, Sección de Planes y Presupuesto. </t>
  </si>
  <si>
    <t>Defensores Públicos</t>
  </si>
  <si>
    <t>Remuneraciones</t>
  </si>
  <si>
    <t xml:space="preserve">Monto del presupuesto asignado al pago de salarios. Poder Judicial, Departamento de Planificación, Sección de Planes y Presupuesto. </t>
  </si>
  <si>
    <t>Presupuesto</t>
  </si>
  <si>
    <t>Tipo de cambio</t>
  </si>
  <si>
    <t>Tipo de cambio de referencia. Promedio simple de la compra y venta. Banco Central de Costa Rica.</t>
  </si>
  <si>
    <t>Índice de precios al consumidor</t>
  </si>
  <si>
    <t>Índice de precios al consumidor. Promedio simple del año. Banco Central de Costa Rica.</t>
  </si>
  <si>
    <t>Costo por caso terminado</t>
  </si>
  <si>
    <t>Presupuesto solicitado entre el número de casos terminados netos. Departamento de Planificación. Compendio de Indicadores Judiciales.</t>
  </si>
  <si>
    <t>Departamento de Planificación. Compendio de Indicadores Judiciales.</t>
  </si>
  <si>
    <t>Casos entrados netos por juez de primera y única instancia</t>
  </si>
  <si>
    <t>Casos terminados netos por juez de primera y única instancia</t>
  </si>
  <si>
    <t>Casos activos por juez de primera y única instancia</t>
  </si>
  <si>
    <t>Casos en trámite por juez de primera y única instancia</t>
  </si>
  <si>
    <t>Número de sentencias por juez de primera y única instancia</t>
  </si>
  <si>
    <t>Litigiosidad es el número de demandas o denuncias interpuestas ante el Poder Judicial por cada mil habitantes. Departamento de Planificación. Compendio de Indicadores Judiciales.</t>
  </si>
  <si>
    <t>Tasa de congestión</t>
  </si>
  <si>
    <t>Carga de trabajo entre el total de asuntos resueltos durante un año en particular. Departamento de Planificación. Compendio de Indicadores Judiciales.</t>
  </si>
  <si>
    <t>¢346.374.525.893</t>
  </si>
  <si>
    <t>Casos en trámite por cada 1.000 entrados</t>
  </si>
  <si>
    <t>Fuente:</t>
  </si>
  <si>
    <r>
      <rPr>
        <vertAlign val="superscript"/>
        <sz val="10"/>
        <rFont val="Arial"/>
        <family val="2"/>
      </rPr>
      <t xml:space="preserve">1/ </t>
    </r>
    <r>
      <rPr>
        <sz val="10"/>
        <rFont val="Arial"/>
        <family val="2"/>
      </rPr>
      <t>INEC:  Población total por sexo según años calendario 1950-2011.  INEC:  Población total por sexo según años calendario 2011-2050.</t>
    </r>
  </si>
  <si>
    <r>
      <rPr>
        <vertAlign val="superscript"/>
        <sz val="10"/>
        <rFont val="Arial"/>
        <family val="2"/>
      </rPr>
      <t>2/</t>
    </r>
    <r>
      <rPr>
        <sz val="12"/>
        <rFont val="Arial"/>
        <family val="2"/>
      </rPr>
      <t xml:space="preserve"> </t>
    </r>
    <r>
      <rPr>
        <sz val="10"/>
        <rFont val="Arial"/>
        <family val="2"/>
      </rPr>
      <t>Poder Judicial, Departamento de Planificación, Sección de Planes y Presupuesto. Para el período 1990-2000 los datos son de plazas ordinarias pues no</t>
    </r>
  </si>
  <si>
    <t xml:space="preserve">   existe información sobre el número de plazas extraordinarias. Para el período 2001-2003 los datos incluyen la cantidad total de plazas ordinarias más las</t>
  </si>
  <si>
    <r>
      <rPr>
        <vertAlign val="superscript"/>
        <sz val="10"/>
        <rFont val="Arial"/>
        <family val="2"/>
      </rPr>
      <t>4/</t>
    </r>
    <r>
      <rPr>
        <sz val="10"/>
        <rFont val="Arial"/>
        <family val="2"/>
      </rPr>
      <t xml:space="preserve"> Poder Judicial, Departamento de Planificación, Sección de Planes y Presupuesto. Para el período 1990-1997 se incluyen también las plazas de alcalde y</t>
    </r>
  </si>
  <si>
    <t xml:space="preserve">   actuario. Para el período 1990-2000 solo se contemplan las plazas ordinarias y del año 2001 en adelante se incluye tanto las ordinarias como extraordinarias.</t>
  </si>
  <si>
    <t xml:space="preserve">   en el año 2008 están incluidas 66 plazas de juez (que no aparecen en el Presupuesto) las cuales fueron concedidas con caracter extraordinario para el</t>
  </si>
  <si>
    <t xml:space="preserve">   Programa de Seguridad Ciudadana.</t>
  </si>
  <si>
    <r>
      <rPr>
        <vertAlign val="superscript"/>
        <sz val="10"/>
        <rFont val="Arial"/>
        <family val="2"/>
      </rPr>
      <t>5/</t>
    </r>
    <r>
      <rPr>
        <sz val="10"/>
        <rFont val="Arial"/>
        <family val="2"/>
      </rPr>
      <t xml:space="preserve"> Para el período 1990-2000 solo se incluyen plazas ordinarias. Del 2000 en adelante, tanto ordinarias como extraordinarias. Los jueces de única instancia son</t>
    </r>
  </si>
  <si>
    <t xml:space="preserve">   los de la Sala Constitucional.</t>
  </si>
  <si>
    <r>
      <rPr>
        <vertAlign val="superscript"/>
        <sz val="10"/>
        <rFont val="Arial"/>
        <family val="2"/>
      </rPr>
      <t>6/</t>
    </r>
    <r>
      <rPr>
        <sz val="10"/>
        <rFont val="Arial"/>
        <family val="2"/>
      </rPr>
      <t xml:space="preserve"> Poder Judicial, Departamento de Planificación, Sección de Planes y Presupuesto. Para el período 1990-2002 se refieren a plazas ordinarias y del 2003 en</t>
    </r>
  </si>
  <si>
    <t xml:space="preserve">   adelante tanto ordinarias como extraordinarias. Para el período 1990-1997 en la columna "Fiscales" se incluyen también las plazas de agentes fiscales.</t>
  </si>
  <si>
    <t xml:space="preserve">   Memorias Anuales. Cuadro comparativo entre los ingresos corrientes y el Presupuesto asignado al Poder Judicial, período 1957-2004.</t>
  </si>
  <si>
    <t xml:space="preserve">   extraordinarias de juez.  El período 2004-2016 incluye tanto plazas ordinarias como extraordinarias.</t>
  </si>
  <si>
    <r>
      <t xml:space="preserve">Personal del Poder Judicial </t>
    </r>
    <r>
      <rPr>
        <b/>
        <vertAlign val="superscript"/>
        <sz val="11"/>
        <color indexed="8"/>
        <rFont val="Calibri"/>
        <family val="2"/>
      </rPr>
      <t>(2)</t>
    </r>
  </si>
  <si>
    <r>
      <t xml:space="preserve">Entrada neta </t>
    </r>
    <r>
      <rPr>
        <b/>
        <vertAlign val="superscript"/>
        <sz val="11"/>
        <color indexed="8"/>
        <rFont val="Calibri"/>
        <family val="2"/>
      </rPr>
      <t>(3)</t>
    </r>
  </si>
  <si>
    <r>
      <t xml:space="preserve">Terminados netos </t>
    </r>
    <r>
      <rPr>
        <b/>
        <vertAlign val="superscript"/>
        <sz val="11"/>
        <color indexed="8"/>
        <rFont val="Calibri"/>
        <family val="2"/>
      </rPr>
      <t>(3)</t>
    </r>
  </si>
  <si>
    <r>
      <t xml:space="preserve">Casos activos </t>
    </r>
    <r>
      <rPr>
        <b/>
        <vertAlign val="superscript"/>
        <sz val="11"/>
        <color indexed="8"/>
        <rFont val="Calibri"/>
        <family val="2"/>
      </rPr>
      <t>(3)</t>
    </r>
  </si>
  <si>
    <r>
      <t xml:space="preserve">Casos en trámite </t>
    </r>
    <r>
      <rPr>
        <b/>
        <vertAlign val="superscript"/>
        <sz val="11"/>
        <color indexed="8"/>
        <rFont val="Calibri"/>
        <family val="2"/>
      </rPr>
      <t>(3)</t>
    </r>
  </si>
  <si>
    <r>
      <rPr>
        <vertAlign val="superscript"/>
        <sz val="10"/>
        <rFont val="Arial"/>
        <family val="2"/>
      </rPr>
      <t>3/</t>
    </r>
    <r>
      <rPr>
        <sz val="10"/>
        <rFont val="Arial"/>
        <family val="2"/>
      </rPr>
      <t xml:space="preserve">  Para el período 1990-2013, Informe Estado de la Justicia, información estadística e indicadores de gestión.  Elaboración propia para los años 2014-2015.</t>
    </r>
  </si>
  <si>
    <r>
      <t>Total de jueces</t>
    </r>
    <r>
      <rPr>
        <b/>
        <vertAlign val="superscript"/>
        <sz val="11"/>
        <color indexed="8"/>
        <rFont val="Calibri"/>
        <family val="2"/>
      </rPr>
      <t xml:space="preserve"> (4)</t>
    </r>
  </si>
  <si>
    <r>
      <t xml:space="preserve">Jueces de primera y única instancia  </t>
    </r>
    <r>
      <rPr>
        <b/>
        <vertAlign val="superscript"/>
        <sz val="11"/>
        <color indexed="8"/>
        <rFont val="Calibri"/>
        <family val="2"/>
      </rPr>
      <t>(5)</t>
    </r>
  </si>
  <si>
    <r>
      <t xml:space="preserve">Fiscales  </t>
    </r>
    <r>
      <rPr>
        <b/>
        <vertAlign val="superscript"/>
        <sz val="11"/>
        <color indexed="8"/>
        <rFont val="Calibri"/>
        <family val="2"/>
      </rPr>
      <t>(6)</t>
    </r>
  </si>
  <si>
    <r>
      <t xml:space="preserve">Defensores Públicos </t>
    </r>
    <r>
      <rPr>
        <b/>
        <vertAlign val="superscript"/>
        <sz val="11"/>
        <color indexed="8"/>
        <rFont val="Calibri"/>
        <family val="2"/>
      </rPr>
      <t xml:space="preserve"> (6)</t>
    </r>
  </si>
  <si>
    <t xml:space="preserve">   En el año 2008 están incluidas 100 plazas de fiscales y 50 de defensores que no aparecen en el Presupuesto, las cuales fueron concedidas con carácter</t>
  </si>
  <si>
    <t xml:space="preserve">   extraordinario para el Programa de Seguridad Ciudadana.</t>
  </si>
  <si>
    <r>
      <t xml:space="preserve">Remuneraciones </t>
    </r>
    <r>
      <rPr>
        <b/>
        <vertAlign val="superscript"/>
        <sz val="11"/>
        <color indexed="8"/>
        <rFont val="Calibri"/>
        <family val="2"/>
      </rPr>
      <t>(7)</t>
    </r>
  </si>
  <si>
    <r>
      <rPr>
        <vertAlign val="superscript"/>
        <sz val="10"/>
        <rFont val="Arial"/>
        <family val="2"/>
      </rPr>
      <t>7/</t>
    </r>
    <r>
      <rPr>
        <sz val="10"/>
        <rFont val="Arial"/>
        <family val="2"/>
      </rPr>
      <t xml:space="preserve">  Poder Judicial, Departamento de Planificación, Sección de Planes y Presupuesto.</t>
    </r>
  </si>
  <si>
    <r>
      <t xml:space="preserve">Presupuesto  </t>
    </r>
    <r>
      <rPr>
        <b/>
        <vertAlign val="superscript"/>
        <sz val="11"/>
        <color indexed="8"/>
        <rFont val="Calibri"/>
        <family val="2"/>
      </rPr>
      <t>(8)</t>
    </r>
  </si>
  <si>
    <r>
      <rPr>
        <vertAlign val="superscript"/>
        <sz val="10"/>
        <rFont val="Arial"/>
        <family val="2"/>
      </rPr>
      <t>8/</t>
    </r>
    <r>
      <rPr>
        <sz val="10"/>
        <rFont val="Arial"/>
        <family val="2"/>
      </rPr>
      <t xml:space="preserve"> Para el período 2000-2016, Departamento de Planificación, Sección de Planes y Presupuesto. Para el período 1990-1999 Contraloría General de la República.</t>
    </r>
  </si>
  <si>
    <r>
      <t xml:space="preserve">Gasto en justicia </t>
    </r>
    <r>
      <rPr>
        <b/>
        <vertAlign val="superscript"/>
        <sz val="11"/>
        <color indexed="8"/>
        <rFont val="Calibri"/>
        <family val="2"/>
      </rPr>
      <t xml:space="preserve"> (9)</t>
    </r>
  </si>
  <si>
    <r>
      <t xml:space="preserve">Porcentaje del gasto dedicado a pago de personal </t>
    </r>
    <r>
      <rPr>
        <b/>
        <vertAlign val="superscript"/>
        <sz val="11"/>
        <color indexed="8"/>
        <rFont val="Calibri"/>
        <family val="2"/>
      </rPr>
      <t>(10)</t>
    </r>
  </si>
  <si>
    <r>
      <t xml:space="preserve">10/ </t>
    </r>
    <r>
      <rPr>
        <sz val="11"/>
        <color theme="1"/>
        <rFont val="Calibri"/>
        <family val="2"/>
      </rPr>
      <t>Compendio de Indicadores Judiciales 2000-2009 y 2010-2014 (gráfico 8 en ambos). La cifra del 2015 fue suministrada por personal de la Secciónde Estadísticia.</t>
    </r>
  </si>
  <si>
    <r>
      <t>9/</t>
    </r>
    <r>
      <rPr>
        <sz val="11"/>
        <color theme="1"/>
        <rFont val="Calibri"/>
        <family val="2"/>
      </rPr>
      <t xml:space="preserve">  Compendio de Indicadores Judiciales 2000-2009 y 2010-2014 (gráfico 3 en ambos). La cifra del 2015 fue suministrada por personal de la Secciónde Estadísticia.</t>
    </r>
  </si>
  <si>
    <r>
      <t xml:space="preserve">Tipo de cambio según BCCR (datos de compra al 1 de Julio de cada año) </t>
    </r>
    <r>
      <rPr>
        <b/>
        <vertAlign val="superscript"/>
        <sz val="11"/>
        <color indexed="8"/>
        <rFont val="Calibri"/>
        <family val="2"/>
      </rPr>
      <t>(11)</t>
    </r>
  </si>
  <si>
    <r>
      <rPr>
        <vertAlign val="superscript"/>
        <sz val="11"/>
        <color indexed="8"/>
        <rFont val="Calibri"/>
        <family val="2"/>
      </rPr>
      <t xml:space="preserve">11/ </t>
    </r>
    <r>
      <rPr>
        <sz val="11"/>
        <color theme="1"/>
        <rFont val="Calibri"/>
        <family val="2"/>
      </rPr>
      <t xml:space="preserve"> Banco Central de Costa Rica.</t>
    </r>
  </si>
  <si>
    <r>
      <t xml:space="preserve">Índice de precios al consumidor (datos al 1 de Julio de cada año, año base = 2006) </t>
    </r>
    <r>
      <rPr>
        <b/>
        <vertAlign val="superscript"/>
        <sz val="11"/>
        <color indexed="8"/>
        <rFont val="Calibri"/>
        <family val="2"/>
      </rPr>
      <t>(12)</t>
    </r>
  </si>
  <si>
    <r>
      <rPr>
        <vertAlign val="superscript"/>
        <sz val="11"/>
        <color indexed="8"/>
        <rFont val="Calibri"/>
        <family val="2"/>
      </rPr>
      <t>12/</t>
    </r>
    <r>
      <rPr>
        <sz val="11"/>
        <color theme="1"/>
        <rFont val="Calibri"/>
        <family val="2"/>
      </rPr>
      <t xml:space="preserve"> Instituto Nacional de Estadística y Censos.</t>
    </r>
  </si>
  <si>
    <r>
      <t xml:space="preserve">Costo medio de los casos terminados </t>
    </r>
    <r>
      <rPr>
        <b/>
        <vertAlign val="superscript"/>
        <sz val="11"/>
        <color indexed="8"/>
        <rFont val="Calibri"/>
        <family val="2"/>
      </rPr>
      <t>(13)</t>
    </r>
  </si>
  <si>
    <r>
      <rPr>
        <vertAlign val="superscript"/>
        <sz val="11"/>
        <color indexed="8"/>
        <rFont val="Calibri"/>
        <family val="2"/>
      </rPr>
      <t xml:space="preserve">13/ </t>
    </r>
    <r>
      <rPr>
        <sz val="11"/>
        <color theme="1"/>
        <rFont val="Calibri"/>
        <family val="2"/>
      </rPr>
      <t xml:space="preserve"> Compendio de Indicadores Judiciales 2000-2009 (página 7) y 2010-2014 (gráfico 4).</t>
    </r>
  </si>
  <si>
    <t xml:space="preserve">Casos entrados netos por juez de primera y única instancia </t>
  </si>
  <si>
    <r>
      <t xml:space="preserve">Número de sentencias por juez de primera y única instancia </t>
    </r>
    <r>
      <rPr>
        <b/>
        <vertAlign val="superscript"/>
        <sz val="11"/>
        <color indexed="8"/>
        <rFont val="Calibri"/>
        <family val="2"/>
      </rPr>
      <t>(14)</t>
    </r>
  </si>
  <si>
    <r>
      <rPr>
        <vertAlign val="superscript"/>
        <sz val="11"/>
        <color indexed="8"/>
        <rFont val="Calibri"/>
        <family val="2"/>
      </rPr>
      <t xml:space="preserve">14/ </t>
    </r>
    <r>
      <rPr>
        <sz val="11"/>
        <color theme="1"/>
        <rFont val="Calibri"/>
        <family val="2"/>
      </rPr>
      <t xml:space="preserve"> Compendio de Indicadores Judiciales 2000-2009 (gráfico 23) y 2010-2014 (gráfico 21).</t>
    </r>
  </si>
  <si>
    <r>
      <t xml:space="preserve">Tasa de congestión </t>
    </r>
    <r>
      <rPr>
        <b/>
        <vertAlign val="superscript"/>
        <sz val="11"/>
        <color indexed="8"/>
        <rFont val="Calibri"/>
        <family val="2"/>
      </rPr>
      <t>(15)</t>
    </r>
  </si>
  <si>
    <r>
      <rPr>
        <vertAlign val="superscript"/>
        <sz val="11"/>
        <color indexed="8"/>
        <rFont val="Calibri"/>
        <family val="2"/>
      </rPr>
      <t xml:space="preserve">15/ </t>
    </r>
    <r>
      <rPr>
        <sz val="11"/>
        <color theme="1"/>
        <rFont val="Calibri"/>
        <family val="2"/>
      </rPr>
      <t>Compendio de Indicadores Judiciales 2000-2009  y 2010-2014 (gráfico 17 en ambos).</t>
    </r>
  </si>
  <si>
    <t>¢243.393.053.241</t>
  </si>
  <si>
    <t xml:space="preserve"> </t>
  </si>
  <si>
    <t xml:space="preserve">Poder Judicial, Departamento de Planificación, Sección de Planes y Presupuesto. Para el período 1990-2000 los datos son de plazas ordinarias pues no existe información sobre el número de plazas extraordinarias. Para el período 2001-2003 los datos incluyen la cantidad total de plazas ordinarias más las extraordinarias de juez.  El período 2004-2016 incluye tanto plazas ordinarias como extraordinarias.  </t>
  </si>
  <si>
    <t>Para el período 1990-2013, Informe Estado de la Justicia, información estadística e indicadores de gestión.  Elaboración propia para los años 2014-2015.</t>
  </si>
  <si>
    <t>Total de terminados menos incompetencias y casos devueltos al Ministerio Público. Para el período 1990-2013, Informe Estado de la Justicia, información estadística e indicadores de gestión.  Elaboración propia para los años 2014-2015.</t>
  </si>
  <si>
    <t>Los datos corresponden a los casos en trámite en fiscalías, juzgados penales y tribunales penales. Para el período 1990-2013, Informe Estado de la Justicia, información estadística e indicadores de gestión.  Elaboración propia para los años 2014-2015.</t>
  </si>
  <si>
    <t>Cantidad de expedientes que están a la espera de ser tramitados o bien que ya iniciaron su tramitación pero aún no se da por terminado. Para el período 1990-2013, Informe Estado de la Justicia, información estadística e indicadores de gestión.  Elaboración propia para los años 2014-2015.</t>
  </si>
  <si>
    <t>Presupuesto total solicitado. Para el período 2000-2016, Departamento de Planificación, Sección de Planes y Presupuesto. Para el período 1990-1999 Contraloría General de la República. Memorias Anuales. Cuadro comparativo entre los ingresos corrientes y el Presupuesto asignado al Poder Judicial, período 1957-2004.</t>
  </si>
  <si>
    <t>Presuesto total solicitado ajustado por la inflación. Para el período 2000-2016, Departamento de Planificación, Sección de Planes y Presupuesto. Para el período 1990-1999 Contraloría General de la República. Memorias Anuales. Cuadro comparativo entre los ingresos corrientes y el Presupuesto asignado al Poder Judicial, período 1957-2004.. Banco Central de Costa Rica.</t>
  </si>
  <si>
    <t>Para mayor detalle véase el archivo adjunto elaborado por Solana, 2017.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</si>
</sst>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_);_(* \(#,##0.0\);_(* &quot;-&quot;??_);_(@_)"/>
    <numFmt numFmtId="174" formatCode="_(* #,##0_);_(* \(#,##0\);_(* &quot;-&quot;??_);_(@_)"/>
    <numFmt numFmtId="175" formatCode="0.0_);\(0.0\)"/>
    <numFmt numFmtId="176" formatCode="0.00_);\(0.00\)"/>
    <numFmt numFmtId="177" formatCode="_(* #,##0.000_);_(* \(#,##0.000\);_(* &quot;-&quot;??_);_(@_)"/>
    <numFmt numFmtId="178" formatCode="0.0%"/>
    <numFmt numFmtId="179" formatCode="mmm\-yyyy"/>
    <numFmt numFmtId="180" formatCode="#,##0.0"/>
    <numFmt numFmtId="181" formatCode="&quot;₡&quot;#,##0.00"/>
    <numFmt numFmtId="182" formatCode="&quot;₡&quot;#,##0.0"/>
    <numFmt numFmtId="183" formatCode="&quot;₡&quot;#,##0"/>
    <numFmt numFmtId="184" formatCode="_(* #,##0.0_);_(* \(#,##0.0\);_(* &quot;-&quot;?_);_(@_)"/>
    <numFmt numFmtId="185" formatCode="0.000000"/>
    <numFmt numFmtId="186" formatCode="0.00000"/>
    <numFmt numFmtId="187" formatCode="0.0000"/>
    <numFmt numFmtId="188" formatCode="0.000"/>
    <numFmt numFmtId="189" formatCode="#,##0;[Red]#,##0"/>
    <numFmt numFmtId="190" formatCode="#,##0.0;[Red]#,##0.0"/>
    <numFmt numFmtId="191" formatCode="[$₡-140A]#,##0;[Red][$₡-140A]#,##0"/>
    <numFmt numFmtId="192" formatCode="_-[$₡-140A]* #,##0_-;\-[$₡-140A]* #,##0_-;_-[$₡-140A]* &quot;-&quot;_-;_-@_-"/>
  </numFmts>
  <fonts count="51">
    <font>
      <sz val="11"/>
      <color theme="1"/>
      <name val="Calibri"/>
      <family val="2"/>
    </font>
    <font>
      <sz val="11"/>
      <color indexed="8"/>
      <name val="Calibri"/>
      <family val="2"/>
    </font>
    <font>
      <sz val="10"/>
      <name val="Arial"/>
      <family val="2"/>
    </font>
    <font>
      <b/>
      <vertAlign val="superscript"/>
      <sz val="11"/>
      <color indexed="8"/>
      <name val="Calibri"/>
      <family val="2"/>
    </font>
    <font>
      <vertAlign val="superscript"/>
      <sz val="10"/>
      <name val="Arial"/>
      <family val="2"/>
    </font>
    <font>
      <sz val="12"/>
      <name val="Arial"/>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b/>
      <sz val="11"/>
      <name val="Calibri"/>
      <family val="2"/>
    </font>
    <font>
      <sz val="11"/>
      <name val="Calibri"/>
      <family val="2"/>
    </font>
    <font>
      <sz val="11"/>
      <color indexed="3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1"/>
      <color rgb="FF0070C0"/>
      <name val="Calibri"/>
      <family val="2"/>
    </font>
    <font>
      <vertAlign val="superscrip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style="medium"/>
    </border>
    <border>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63">
    <xf numFmtId="0" fontId="0" fillId="0" borderId="0" xfId="0" applyFont="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14" fontId="0" fillId="0" borderId="10" xfId="0" applyNumberFormat="1" applyBorder="1" applyAlignment="1">
      <alignment horizontal="center" vertical="center"/>
    </xf>
    <xf numFmtId="0" fontId="0" fillId="0" borderId="0" xfId="0" applyAlignment="1">
      <alignment horizontal="center" vertical="center"/>
    </xf>
    <xf numFmtId="0" fontId="48" fillId="0" borderId="0" xfId="0" applyFont="1" applyAlignment="1">
      <alignment horizontal="left" vertical="center"/>
    </xf>
    <xf numFmtId="0" fontId="0" fillId="0" borderId="0" xfId="0" applyAlignment="1">
      <alignment horizontal="center"/>
    </xf>
    <xf numFmtId="0" fontId="47" fillId="33" borderId="10" xfId="0" applyFont="1" applyFill="1" applyBorder="1" applyAlignment="1">
      <alignment horizontal="center" vertical="center" wrapText="1"/>
    </xf>
    <xf numFmtId="174" fontId="0" fillId="0" borderId="10" xfId="49" applyNumberFormat="1" applyFont="1" applyBorder="1" applyAlignment="1">
      <alignment horizontal="center" vertical="center"/>
    </xf>
    <xf numFmtId="0" fontId="0" fillId="0" borderId="10" xfId="0" applyBorder="1" applyAlignment="1">
      <alignment horizontal="center" vertical="center"/>
    </xf>
    <xf numFmtId="172" fontId="0" fillId="0" borderId="10" xfId="0" applyNumberFormat="1" applyBorder="1" applyAlignment="1">
      <alignment horizontal="center" vertical="center"/>
    </xf>
    <xf numFmtId="173" fontId="0" fillId="0" borderId="10" xfId="49" applyNumberFormat="1" applyFont="1" applyBorder="1" applyAlignment="1">
      <alignment horizontal="center" vertical="center"/>
    </xf>
    <xf numFmtId="177" fontId="0" fillId="0" borderId="10" xfId="49" applyNumberFormat="1" applyFont="1" applyBorder="1" applyAlignment="1">
      <alignment horizontal="center" vertical="center"/>
    </xf>
    <xf numFmtId="178" fontId="0" fillId="0" borderId="10" xfId="56" applyNumberFormat="1" applyFont="1" applyBorder="1" applyAlignment="1">
      <alignment horizontal="center" vertical="center"/>
    </xf>
    <xf numFmtId="183" fontId="0" fillId="0" borderId="10" xfId="0" applyNumberFormat="1" applyBorder="1" applyAlignment="1">
      <alignment horizontal="center" vertical="center"/>
    </xf>
    <xf numFmtId="183" fontId="0" fillId="0" borderId="10" xfId="49" applyNumberFormat="1" applyFont="1" applyBorder="1" applyAlignment="1">
      <alignment horizontal="center" vertical="center"/>
    </xf>
    <xf numFmtId="183" fontId="0" fillId="0" borderId="0" xfId="49" applyNumberFormat="1" applyFont="1" applyFill="1" applyBorder="1" applyAlignment="1">
      <alignment horizontal="center" vertical="center"/>
    </xf>
    <xf numFmtId="0" fontId="26" fillId="34" borderId="10" xfId="0" applyFont="1" applyFill="1" applyBorder="1" applyAlignment="1">
      <alignment horizontal="center" vertical="center"/>
    </xf>
    <xf numFmtId="0" fontId="27" fillId="33" borderId="10" xfId="0" applyFont="1" applyFill="1" applyBorder="1" applyAlignment="1">
      <alignment/>
    </xf>
    <xf numFmtId="0" fontId="49" fillId="0" borderId="0" xfId="0" applyFont="1" applyAlignment="1">
      <alignment/>
    </xf>
    <xf numFmtId="2" fontId="0" fillId="0" borderId="10" xfId="0" applyNumberFormat="1" applyBorder="1" applyAlignment="1">
      <alignment horizontal="center" vertical="center"/>
    </xf>
    <xf numFmtId="183" fontId="43" fillId="0" borderId="0" xfId="49" applyNumberFormat="1" applyFont="1" applyBorder="1" applyAlignment="1">
      <alignment horizontal="center" vertical="center"/>
    </xf>
    <xf numFmtId="10" fontId="27" fillId="0" borderId="0" xfId="56" applyNumberFormat="1" applyFont="1" applyAlignment="1">
      <alignment horizontal="center" vertical="center"/>
    </xf>
    <xf numFmtId="180" fontId="27" fillId="0" borderId="0" xfId="0" applyNumberFormat="1" applyFont="1" applyFill="1" applyBorder="1" applyAlignment="1">
      <alignment horizontal="center" vertical="center"/>
    </xf>
    <xf numFmtId="3" fontId="27" fillId="0" borderId="0" xfId="0" applyNumberFormat="1" applyFont="1" applyAlignment="1">
      <alignment/>
    </xf>
    <xf numFmtId="0" fontId="27" fillId="0" borderId="0" xfId="0" applyFont="1" applyAlignment="1">
      <alignment/>
    </xf>
    <xf numFmtId="173" fontId="27" fillId="0" borderId="0" xfId="0" applyNumberFormat="1" applyFont="1" applyAlignment="1">
      <alignment/>
    </xf>
    <xf numFmtId="183" fontId="27" fillId="0" borderId="0" xfId="49" applyNumberFormat="1" applyFont="1" applyBorder="1" applyAlignment="1">
      <alignment horizontal="center" vertical="center"/>
    </xf>
    <xf numFmtId="174" fontId="27" fillId="0" borderId="0" xfId="0" applyNumberFormat="1" applyFont="1" applyAlignment="1">
      <alignment/>
    </xf>
    <xf numFmtId="183" fontId="27" fillId="0" borderId="0" xfId="0" applyNumberFormat="1" applyFont="1" applyAlignment="1">
      <alignment/>
    </xf>
    <xf numFmtId="1" fontId="27" fillId="0" borderId="0" xfId="0" applyNumberFormat="1" applyFont="1" applyAlignment="1">
      <alignment horizontal="center"/>
    </xf>
    <xf numFmtId="1" fontId="0" fillId="0" borderId="0" xfId="0" applyNumberFormat="1" applyAlignment="1">
      <alignment/>
    </xf>
    <xf numFmtId="0" fontId="2" fillId="0" borderId="0" xfId="54" applyFont="1" applyBorder="1" applyAlignment="1">
      <alignment horizontal="left"/>
      <protection/>
    </xf>
    <xf numFmtId="37" fontId="2" fillId="0" borderId="0" xfId="54" applyNumberFormat="1" applyFont="1" applyBorder="1" applyAlignment="1">
      <alignment horizontal="left" vertical="center"/>
      <protection/>
    </xf>
    <xf numFmtId="37" fontId="5" fillId="0" borderId="0" xfId="54" applyNumberFormat="1" applyFont="1" applyBorder="1" applyAlignment="1">
      <alignment horizontal="left" vertical="center"/>
      <protection/>
    </xf>
    <xf numFmtId="0" fontId="2" fillId="0" borderId="0" xfId="54" applyFont="1" applyAlignment="1">
      <alignment horizontal="left"/>
      <protection/>
    </xf>
    <xf numFmtId="0" fontId="50"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xf>
    <xf numFmtId="0" fontId="47" fillId="33" borderId="0" xfId="0" applyFont="1" applyFill="1" applyBorder="1" applyAlignment="1">
      <alignment horizontal="center" vertical="center" wrapText="1"/>
    </xf>
    <xf numFmtId="0" fontId="0" fillId="0" borderId="10" xfId="0" applyFont="1" applyBorder="1" applyAlignment="1">
      <alignment horizontal="center" vertical="center"/>
    </xf>
    <xf numFmtId="2" fontId="0" fillId="0" borderId="10" xfId="0" applyNumberFormat="1" applyFont="1" applyBorder="1" applyAlignment="1">
      <alignment horizontal="center" vertical="center"/>
    </xf>
    <xf numFmtId="172" fontId="0" fillId="0" borderId="10" xfId="0" applyNumberFormat="1" applyFont="1" applyBorder="1" applyAlignment="1">
      <alignment horizontal="center" vertical="center"/>
    </xf>
    <xf numFmtId="180" fontId="0" fillId="0" borderId="10" xfId="0" applyNumberFormat="1" applyFont="1" applyBorder="1" applyAlignment="1">
      <alignment horizontal="center" vertical="center"/>
    </xf>
    <xf numFmtId="183" fontId="0" fillId="33" borderId="10" xfId="49" applyNumberFormat="1" applyFont="1" applyFill="1" applyBorder="1" applyAlignment="1">
      <alignment horizontal="center" vertical="center"/>
    </xf>
    <xf numFmtId="174" fontId="0" fillId="0" borderId="11" xfId="49" applyNumberFormat="1" applyFont="1" applyBorder="1" applyAlignment="1">
      <alignment horizontal="center" vertical="center"/>
    </xf>
    <xf numFmtId="3" fontId="0" fillId="0" borderId="12" xfId="0" applyNumberFormat="1" applyFont="1" applyBorder="1" applyAlignment="1">
      <alignment horizontal="center" vertical="center"/>
    </xf>
    <xf numFmtId="180" fontId="0" fillId="0" borderId="12" xfId="0" applyNumberFormat="1" applyFont="1" applyBorder="1" applyAlignment="1">
      <alignment horizontal="center" vertical="center"/>
    </xf>
    <xf numFmtId="2" fontId="0" fillId="0" borderId="12" xfId="0" applyNumberFormat="1" applyFont="1" applyBorder="1" applyAlignment="1">
      <alignment horizontal="center" vertical="center"/>
    </xf>
    <xf numFmtId="192" fontId="0" fillId="0" borderId="12" xfId="0" applyNumberFormat="1" applyFont="1" applyBorder="1" applyAlignment="1">
      <alignment horizontal="center" vertical="center"/>
    </xf>
    <xf numFmtId="3" fontId="0" fillId="0" borderId="12" xfId="0" applyNumberFormat="1" applyFont="1" applyBorder="1" applyAlignment="1">
      <alignment horizontal="right" vertical="center"/>
    </xf>
    <xf numFmtId="3" fontId="0" fillId="0" borderId="12" xfId="0" applyNumberFormat="1" applyFont="1" applyBorder="1" applyAlignment="1">
      <alignment horizontal="right"/>
    </xf>
    <xf numFmtId="190"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right" vertical="center"/>
    </xf>
    <xf numFmtId="0" fontId="0" fillId="0" borderId="11" xfId="0" applyFont="1" applyBorder="1" applyAlignment="1">
      <alignment horizontal="right" vertical="center"/>
    </xf>
    <xf numFmtId="173" fontId="0" fillId="0" borderId="11" xfId="49" applyNumberFormat="1" applyFont="1" applyBorder="1" applyAlignment="1">
      <alignment horizontal="center" vertical="center"/>
    </xf>
    <xf numFmtId="0" fontId="0" fillId="0" borderId="11" xfId="0" applyFont="1" applyBorder="1" applyAlignment="1">
      <alignment horizontal="center" vertical="center"/>
    </xf>
    <xf numFmtId="189" fontId="0" fillId="0" borderId="11" xfId="49" applyNumberFormat="1" applyFont="1" applyBorder="1" applyAlignment="1">
      <alignment horizontal="center" vertical="center"/>
    </xf>
    <xf numFmtId="183" fontId="0" fillId="0" borderId="11" xfId="49" applyNumberFormat="1" applyFont="1" applyBorder="1" applyAlignment="1">
      <alignment horizontal="center" vertical="center"/>
    </xf>
    <xf numFmtId="0" fontId="2" fillId="0" borderId="0" xfId="54" applyFont="1" applyBorder="1" applyAlignment="1">
      <alignment horizontal="left"/>
      <protection/>
    </xf>
    <xf numFmtId="0" fontId="2" fillId="0" borderId="0" xfId="54" applyFont="1" applyBorder="1" applyAlignment="1">
      <alignment/>
      <protection/>
    </xf>
    <xf numFmtId="0" fontId="5" fillId="0" borderId="0" xfId="54" applyFont="1" applyBorder="1" applyAlignment="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N56"/>
  <sheetViews>
    <sheetView showGridLines="0" tabSelected="1" zoomScalePageLayoutView="0" workbookViewId="0" topLeftCell="A31">
      <selection activeCell="G58" sqref="G58"/>
    </sheetView>
  </sheetViews>
  <sheetFormatPr defaultColWidth="11.421875" defaultRowHeight="15"/>
  <cols>
    <col min="1" max="1" width="12.57421875" style="4" customWidth="1"/>
    <col min="2" max="2" width="11.57421875" style="6" customWidth="1"/>
    <col min="3" max="7" width="11.57421875" style="0" customWidth="1"/>
    <col min="8" max="8" width="10.140625" style="0" customWidth="1"/>
    <col min="9" max="9" width="15.140625" style="0" customWidth="1"/>
    <col min="10" max="10" width="10.140625" style="0" customWidth="1"/>
    <col min="11" max="11" width="11.140625" style="0" customWidth="1"/>
    <col min="12" max="15" width="20.140625" style="0" customWidth="1"/>
    <col min="16" max="16" width="16.28125" style="0" customWidth="1"/>
    <col min="17" max="17" width="25.00390625" style="0" customWidth="1"/>
    <col min="18" max="18" width="27.00390625" style="0" customWidth="1"/>
    <col min="19" max="19" width="20.140625" style="0" customWidth="1"/>
    <col min="20" max="21" width="12.421875" style="0" customWidth="1"/>
    <col min="22" max="22" width="12.00390625" style="0" customWidth="1"/>
    <col min="23" max="23" width="15.8515625" style="0" customWidth="1"/>
    <col min="24" max="24" width="14.57421875" style="0" bestFit="1" customWidth="1"/>
    <col min="25" max="28" width="20.57421875" style="0" customWidth="1"/>
    <col min="29" max="30" width="15.8515625" style="0" customWidth="1"/>
    <col min="31" max="32" width="19.7109375" style="0" customWidth="1"/>
    <col min="33" max="38" width="14.140625" style="0" customWidth="1"/>
  </cols>
  <sheetData>
    <row r="1" spans="1:38" s="4" customFormat="1" ht="73.5" customHeight="1">
      <c r="A1" s="2" t="s">
        <v>0</v>
      </c>
      <c r="B1" s="7" t="s">
        <v>18</v>
      </c>
      <c r="C1" s="7" t="s">
        <v>67</v>
      </c>
      <c r="D1" s="7" t="s">
        <v>68</v>
      </c>
      <c r="E1" s="7" t="s">
        <v>69</v>
      </c>
      <c r="F1" s="7" t="s">
        <v>70</v>
      </c>
      <c r="G1" s="7" t="s">
        <v>71</v>
      </c>
      <c r="H1" s="1" t="s">
        <v>73</v>
      </c>
      <c r="I1" s="1" t="s">
        <v>74</v>
      </c>
      <c r="J1" s="1" t="s">
        <v>75</v>
      </c>
      <c r="K1" s="1" t="s">
        <v>76</v>
      </c>
      <c r="L1" s="1" t="s">
        <v>79</v>
      </c>
      <c r="M1" s="1" t="s">
        <v>81</v>
      </c>
      <c r="N1" s="1" t="s">
        <v>83</v>
      </c>
      <c r="O1" s="1" t="s">
        <v>17</v>
      </c>
      <c r="P1" s="7" t="s">
        <v>84</v>
      </c>
      <c r="Q1" s="7" t="s">
        <v>87</v>
      </c>
      <c r="R1" s="7" t="s">
        <v>89</v>
      </c>
      <c r="S1" s="7" t="s">
        <v>8</v>
      </c>
      <c r="T1" s="7" t="s">
        <v>9</v>
      </c>
      <c r="U1" s="7" t="s">
        <v>10</v>
      </c>
      <c r="V1" s="7" t="s">
        <v>11</v>
      </c>
      <c r="W1" s="7" t="s">
        <v>91</v>
      </c>
      <c r="X1" s="7" t="s">
        <v>12</v>
      </c>
      <c r="Y1" s="7" t="s">
        <v>93</v>
      </c>
      <c r="Z1" s="7" t="s">
        <v>44</v>
      </c>
      <c r="AA1" s="7" t="s">
        <v>45</v>
      </c>
      <c r="AB1" s="7" t="s">
        <v>46</v>
      </c>
      <c r="AC1" s="7" t="s">
        <v>13</v>
      </c>
      <c r="AD1" s="7" t="s">
        <v>52</v>
      </c>
      <c r="AE1" s="7" t="s">
        <v>94</v>
      </c>
      <c r="AF1" s="7" t="s">
        <v>1</v>
      </c>
      <c r="AG1" s="7" t="s">
        <v>2</v>
      </c>
      <c r="AH1" s="7" t="s">
        <v>16</v>
      </c>
      <c r="AI1" s="7" t="s">
        <v>15</v>
      </c>
      <c r="AJ1" s="7" t="s">
        <v>3</v>
      </c>
      <c r="AK1" s="7" t="s">
        <v>4</v>
      </c>
      <c r="AL1" s="7" t="s">
        <v>96</v>
      </c>
    </row>
    <row r="2" spans="1:38" ht="15">
      <c r="A2" s="3">
        <v>33238</v>
      </c>
      <c r="B2" s="8">
        <v>3029336</v>
      </c>
      <c r="C2" s="8">
        <v>3621</v>
      </c>
      <c r="D2" s="8">
        <v>202146</v>
      </c>
      <c r="E2" s="8"/>
      <c r="F2" s="8">
        <v>187196</v>
      </c>
      <c r="G2" s="8"/>
      <c r="H2" s="8">
        <v>304</v>
      </c>
      <c r="I2" s="8">
        <v>264</v>
      </c>
      <c r="J2" s="8">
        <v>72</v>
      </c>
      <c r="K2" s="8">
        <v>88</v>
      </c>
      <c r="L2" s="14"/>
      <c r="M2" s="15">
        <v>4366815100</v>
      </c>
      <c r="N2" s="15"/>
      <c r="O2" s="15"/>
      <c r="P2" s="8"/>
      <c r="Q2" s="9">
        <v>91.6</v>
      </c>
      <c r="R2" s="20">
        <v>12.09088705</v>
      </c>
      <c r="S2" s="15">
        <v>36116581702.746124</v>
      </c>
      <c r="T2" s="8">
        <v>1441.5089973512347</v>
      </c>
      <c r="U2" s="8">
        <v>11922.276598814435</v>
      </c>
      <c r="V2" s="10">
        <v>15.736997787677236</v>
      </c>
      <c r="W2" s="9"/>
      <c r="X2" s="8"/>
      <c r="Y2" s="8">
        <v>765</v>
      </c>
      <c r="Z2" s="8"/>
      <c r="AA2" s="8">
        <v>709</v>
      </c>
      <c r="AB2" s="8"/>
      <c r="AC2" s="8">
        <v>926</v>
      </c>
      <c r="AD2" s="8"/>
      <c r="AE2" s="8"/>
      <c r="AF2" s="8">
        <v>120</v>
      </c>
      <c r="AG2" s="11">
        <v>10</v>
      </c>
      <c r="AH2" s="11">
        <v>2.4</v>
      </c>
      <c r="AI2" s="11">
        <v>2.9</v>
      </c>
      <c r="AJ2" s="8">
        <v>9965</v>
      </c>
      <c r="AK2" s="8">
        <v>67</v>
      </c>
      <c r="AL2" s="11"/>
    </row>
    <row r="3" spans="1:38" ht="15">
      <c r="A3" s="3">
        <v>33603</v>
      </c>
      <c r="B3" s="8">
        <v>3101536</v>
      </c>
      <c r="C3" s="8">
        <v>3776</v>
      </c>
      <c r="D3" s="8">
        <v>220582</v>
      </c>
      <c r="E3" s="8"/>
      <c r="F3" s="8">
        <v>162312</v>
      </c>
      <c r="G3" s="8"/>
      <c r="H3" s="8">
        <v>333</v>
      </c>
      <c r="I3" s="8">
        <v>290</v>
      </c>
      <c r="J3" s="8">
        <v>74</v>
      </c>
      <c r="K3" s="8">
        <v>89</v>
      </c>
      <c r="L3" s="14"/>
      <c r="M3" s="15">
        <v>5062247800</v>
      </c>
      <c r="N3" s="15"/>
      <c r="O3" s="15"/>
      <c r="P3" s="8"/>
      <c r="Q3" s="9">
        <v>122.5</v>
      </c>
      <c r="R3" s="20">
        <v>15.67824364</v>
      </c>
      <c r="S3" s="15">
        <v>32288360330.647343</v>
      </c>
      <c r="T3" s="8">
        <v>1632.174445178131</v>
      </c>
      <c r="U3" s="8">
        <v>10410.441900609034</v>
      </c>
      <c r="V3" s="10">
        <v>13.323873021862294</v>
      </c>
      <c r="W3" s="9"/>
      <c r="X3" s="8"/>
      <c r="Y3" s="8">
        <v>760</v>
      </c>
      <c r="Z3" s="8"/>
      <c r="AA3" s="8">
        <v>559</v>
      </c>
      <c r="AB3" s="8"/>
      <c r="AC3" s="8">
        <v>735</v>
      </c>
      <c r="AD3" s="8"/>
      <c r="AE3" s="8"/>
      <c r="AF3" s="8">
        <v>122</v>
      </c>
      <c r="AG3" s="11">
        <v>10.7</v>
      </c>
      <c r="AH3" s="11">
        <v>2.4</v>
      </c>
      <c r="AI3" s="11">
        <v>2.9</v>
      </c>
      <c r="AJ3" s="8">
        <v>9314</v>
      </c>
      <c r="AK3" s="8">
        <v>71</v>
      </c>
      <c r="AL3" s="11"/>
    </row>
    <row r="4" spans="1:38" ht="15">
      <c r="A4" s="3">
        <v>33969</v>
      </c>
      <c r="B4" s="8">
        <v>3170537</v>
      </c>
      <c r="C4" s="8">
        <v>3874</v>
      </c>
      <c r="D4" s="8">
        <v>222712</v>
      </c>
      <c r="E4" s="8"/>
      <c r="F4" s="8">
        <v>170330</v>
      </c>
      <c r="G4" s="8"/>
      <c r="H4" s="8">
        <v>350</v>
      </c>
      <c r="I4" s="8">
        <v>307</v>
      </c>
      <c r="J4" s="8">
        <v>78</v>
      </c>
      <c r="K4" s="8">
        <v>91</v>
      </c>
      <c r="L4" s="14"/>
      <c r="M4" s="15">
        <v>5958178800</v>
      </c>
      <c r="N4" s="15"/>
      <c r="O4" s="15"/>
      <c r="P4" s="8"/>
      <c r="Q4" s="9">
        <v>134.5</v>
      </c>
      <c r="R4" s="20">
        <v>18.98494987</v>
      </c>
      <c r="S4" s="15">
        <v>31383695194.34501</v>
      </c>
      <c r="T4" s="8">
        <v>1879.233328612787</v>
      </c>
      <c r="U4" s="8">
        <v>9898.542484867708</v>
      </c>
      <c r="V4" s="10">
        <v>13.97199500827351</v>
      </c>
      <c r="W4" s="9"/>
      <c r="X4" s="8"/>
      <c r="Y4" s="8">
        <v>725</v>
      </c>
      <c r="Z4" s="8"/>
      <c r="AA4" s="8">
        <v>554</v>
      </c>
      <c r="AB4" s="8"/>
      <c r="AC4" s="8">
        <v>764</v>
      </c>
      <c r="AD4" s="8"/>
      <c r="AE4" s="8"/>
      <c r="AF4" s="8">
        <v>122</v>
      </c>
      <c r="AG4" s="11">
        <v>11</v>
      </c>
      <c r="AH4" s="11">
        <v>2.5</v>
      </c>
      <c r="AI4" s="11">
        <v>2.9</v>
      </c>
      <c r="AJ4" s="8">
        <v>9059</v>
      </c>
      <c r="AK4" s="8">
        <v>70</v>
      </c>
      <c r="AL4" s="11"/>
    </row>
    <row r="5" spans="1:38" ht="15">
      <c r="A5" s="3">
        <v>34334</v>
      </c>
      <c r="B5" s="8">
        <v>3239868</v>
      </c>
      <c r="C5" s="8">
        <v>4010</v>
      </c>
      <c r="D5" s="8">
        <v>242939</v>
      </c>
      <c r="E5" s="8"/>
      <c r="F5" s="8">
        <v>210201</v>
      </c>
      <c r="G5" s="8"/>
      <c r="H5" s="8">
        <v>368</v>
      </c>
      <c r="I5" s="8">
        <v>320</v>
      </c>
      <c r="J5" s="8">
        <v>80</v>
      </c>
      <c r="K5" s="8">
        <v>93</v>
      </c>
      <c r="L5" s="14"/>
      <c r="M5" s="15">
        <v>8295408000</v>
      </c>
      <c r="N5" s="15"/>
      <c r="O5" s="15"/>
      <c r="P5" s="8"/>
      <c r="Q5" s="9">
        <v>142.2</v>
      </c>
      <c r="R5" s="20">
        <v>20.85547985</v>
      </c>
      <c r="S5" s="15">
        <v>39775675552.245804</v>
      </c>
      <c r="T5" s="8">
        <v>2560.4154243321022</v>
      </c>
      <c r="U5" s="8">
        <v>12276.943243442574</v>
      </c>
      <c r="V5" s="10">
        <v>18.00573434832702</v>
      </c>
      <c r="W5" s="9"/>
      <c r="X5" s="8"/>
      <c r="Y5" s="8">
        <v>759</v>
      </c>
      <c r="Z5" s="8"/>
      <c r="AA5" s="8">
        <v>656</v>
      </c>
      <c r="AB5" s="8"/>
      <c r="AC5" s="8">
        <v>865</v>
      </c>
      <c r="AD5" s="8"/>
      <c r="AE5" s="8"/>
      <c r="AF5" s="8">
        <v>124</v>
      </c>
      <c r="AG5" s="11">
        <v>11.4</v>
      </c>
      <c r="AH5" s="11">
        <v>2.5</v>
      </c>
      <c r="AI5" s="11">
        <v>2.9</v>
      </c>
      <c r="AJ5" s="8">
        <v>8804</v>
      </c>
      <c r="AK5" s="8">
        <v>75</v>
      </c>
      <c r="AL5" s="11"/>
    </row>
    <row r="6" spans="1:38" ht="15">
      <c r="A6" s="3">
        <v>34699</v>
      </c>
      <c r="B6" s="8">
        <v>3334223</v>
      </c>
      <c r="C6" s="8">
        <v>4435</v>
      </c>
      <c r="D6" s="8">
        <v>261247</v>
      </c>
      <c r="E6" s="8">
        <v>198246</v>
      </c>
      <c r="F6" s="8">
        <v>274422</v>
      </c>
      <c r="G6" s="8"/>
      <c r="H6" s="8">
        <v>425</v>
      </c>
      <c r="I6" s="8">
        <v>371</v>
      </c>
      <c r="J6" s="8">
        <v>81</v>
      </c>
      <c r="K6" s="8">
        <v>97</v>
      </c>
      <c r="L6" s="14"/>
      <c r="M6" s="15">
        <v>11987114000</v>
      </c>
      <c r="N6" s="15"/>
      <c r="O6" s="15"/>
      <c r="P6" s="8"/>
      <c r="Q6" s="9">
        <v>157.1</v>
      </c>
      <c r="R6" s="20">
        <v>23.32340247</v>
      </c>
      <c r="S6" s="15">
        <v>51395219953.08602</v>
      </c>
      <c r="T6" s="8">
        <v>3595.1746478864793</v>
      </c>
      <c r="U6" s="8">
        <v>15414.451868722044</v>
      </c>
      <c r="V6" s="10">
        <v>22.884625384382428</v>
      </c>
      <c r="W6" s="8"/>
      <c r="X6" s="8"/>
      <c r="Y6" s="8">
        <v>704</v>
      </c>
      <c r="Z6" s="8">
        <v>534</v>
      </c>
      <c r="AA6" s="8">
        <v>739</v>
      </c>
      <c r="AB6" s="8"/>
      <c r="AC6" s="8">
        <v>1050</v>
      </c>
      <c r="AD6" s="8"/>
      <c r="AE6" s="8"/>
      <c r="AF6" s="8">
        <v>133</v>
      </c>
      <c r="AG6" s="11">
        <v>12.7</v>
      </c>
      <c r="AH6" s="11">
        <v>2.4</v>
      </c>
      <c r="AI6" s="11">
        <v>2.9</v>
      </c>
      <c r="AJ6" s="8">
        <v>7845</v>
      </c>
      <c r="AK6" s="8">
        <v>78</v>
      </c>
      <c r="AL6" s="11"/>
    </row>
    <row r="7" spans="1:38" ht="15">
      <c r="A7" s="3">
        <v>35064</v>
      </c>
      <c r="B7" s="8">
        <v>3428278</v>
      </c>
      <c r="C7" s="8">
        <v>4760</v>
      </c>
      <c r="D7" s="8">
        <v>294248</v>
      </c>
      <c r="E7" s="8">
        <v>238268</v>
      </c>
      <c r="F7" s="8">
        <v>324705</v>
      </c>
      <c r="G7" s="8"/>
      <c r="H7" s="8">
        <v>431</v>
      </c>
      <c r="I7" s="8">
        <v>377</v>
      </c>
      <c r="J7" s="8">
        <v>91</v>
      </c>
      <c r="K7" s="8">
        <v>105</v>
      </c>
      <c r="L7" s="14"/>
      <c r="M7" s="15">
        <v>13475300000</v>
      </c>
      <c r="N7" s="15"/>
      <c r="O7" s="15"/>
      <c r="P7" s="8"/>
      <c r="Q7" s="9">
        <v>179.7</v>
      </c>
      <c r="R7" s="20">
        <v>28.74323593</v>
      </c>
      <c r="S7" s="15">
        <v>46881638632.53652</v>
      </c>
      <c r="T7" s="8">
        <v>3930.6322299416793</v>
      </c>
      <c r="U7" s="8">
        <v>13674.98161833332</v>
      </c>
      <c r="V7" s="10">
        <v>21.873301223938117</v>
      </c>
      <c r="W7" s="8"/>
      <c r="X7" s="8"/>
      <c r="Y7" s="8">
        <v>780</v>
      </c>
      <c r="Z7" s="8">
        <v>632</v>
      </c>
      <c r="AA7" s="8">
        <v>861</v>
      </c>
      <c r="AB7" s="8"/>
      <c r="AC7" s="8">
        <v>1103</v>
      </c>
      <c r="AD7" s="8"/>
      <c r="AE7" s="8"/>
      <c r="AF7" s="8">
        <v>139</v>
      </c>
      <c r="AG7" s="11">
        <v>12.6</v>
      </c>
      <c r="AH7" s="11">
        <v>2.7</v>
      </c>
      <c r="AI7" s="11">
        <v>3.1</v>
      </c>
      <c r="AJ7" s="8">
        <v>7954</v>
      </c>
      <c r="AK7" s="8">
        <v>85</v>
      </c>
      <c r="AL7" s="11"/>
    </row>
    <row r="8" spans="1:38" ht="15">
      <c r="A8" s="3">
        <v>35430</v>
      </c>
      <c r="B8" s="8">
        <v>3520866</v>
      </c>
      <c r="C8" s="8">
        <v>4934</v>
      </c>
      <c r="D8" s="8">
        <v>292820</v>
      </c>
      <c r="E8" s="8">
        <v>269718</v>
      </c>
      <c r="F8" s="8">
        <v>308772</v>
      </c>
      <c r="G8" s="8"/>
      <c r="H8" s="8">
        <v>445</v>
      </c>
      <c r="I8" s="8">
        <v>389</v>
      </c>
      <c r="J8" s="8">
        <v>95</v>
      </c>
      <c r="K8" s="8">
        <v>114</v>
      </c>
      <c r="L8" s="14"/>
      <c r="M8" s="15">
        <v>16787705000</v>
      </c>
      <c r="N8" s="15"/>
      <c r="O8" s="15"/>
      <c r="P8" s="8"/>
      <c r="Q8" s="9">
        <v>207.6</v>
      </c>
      <c r="R8" s="20">
        <v>34.11464995</v>
      </c>
      <c r="S8" s="15">
        <v>49209665128.04567</v>
      </c>
      <c r="T8" s="8">
        <v>4768.0613235493765</v>
      </c>
      <c r="U8" s="8">
        <v>13976.579945969448</v>
      </c>
      <c r="V8" s="10">
        <v>22.96754009416848</v>
      </c>
      <c r="W8" s="8"/>
      <c r="X8" s="8"/>
      <c r="Y8" s="8">
        <v>752</v>
      </c>
      <c r="Z8" s="8">
        <v>693</v>
      </c>
      <c r="AA8" s="8">
        <v>793</v>
      </c>
      <c r="AB8" s="8"/>
      <c r="AC8" s="8">
        <v>1054</v>
      </c>
      <c r="AD8" s="8"/>
      <c r="AE8" s="8"/>
      <c r="AF8" s="8">
        <v>140</v>
      </c>
      <c r="AG8" s="11">
        <v>12.6</v>
      </c>
      <c r="AH8" s="11">
        <v>2.7</v>
      </c>
      <c r="AI8" s="11">
        <v>3.2</v>
      </c>
      <c r="AJ8" s="8">
        <v>7912</v>
      </c>
      <c r="AK8" s="8">
        <v>83</v>
      </c>
      <c r="AL8" s="11"/>
    </row>
    <row r="9" spans="1:38" ht="15">
      <c r="A9" s="3">
        <v>35795</v>
      </c>
      <c r="B9" s="8">
        <v>3611224</v>
      </c>
      <c r="C9" s="8">
        <v>5191</v>
      </c>
      <c r="D9" s="8">
        <v>318731</v>
      </c>
      <c r="E9" s="8">
        <v>312322</v>
      </c>
      <c r="F9" s="8">
        <v>356944</v>
      </c>
      <c r="G9" s="8"/>
      <c r="H9" s="8">
        <v>460</v>
      </c>
      <c r="I9" s="8">
        <v>397</v>
      </c>
      <c r="J9" s="8">
        <v>129</v>
      </c>
      <c r="K9" s="8">
        <v>126</v>
      </c>
      <c r="L9" s="14"/>
      <c r="M9" s="15">
        <v>19071255000</v>
      </c>
      <c r="N9" s="15"/>
      <c r="O9" s="15"/>
      <c r="P9" s="8"/>
      <c r="Q9" s="9">
        <v>232.6</v>
      </c>
      <c r="R9" s="20">
        <v>38.64359443</v>
      </c>
      <c r="S9" s="15">
        <v>49351659133.43326</v>
      </c>
      <c r="T9" s="8">
        <v>5281.105519901285</v>
      </c>
      <c r="U9" s="8">
        <v>13666.186072487682</v>
      </c>
      <c r="V9" s="10">
        <v>22.70466689553433</v>
      </c>
      <c r="W9" s="8"/>
      <c r="X9" s="8"/>
      <c r="Y9" s="8">
        <v>802</v>
      </c>
      <c r="Z9" s="8">
        <v>786</v>
      </c>
      <c r="AA9" s="8">
        <v>899</v>
      </c>
      <c r="AB9" s="8"/>
      <c r="AC9" s="8">
        <v>1119</v>
      </c>
      <c r="AD9" s="8"/>
      <c r="AE9" s="8"/>
      <c r="AF9" s="8">
        <v>144</v>
      </c>
      <c r="AG9" s="11">
        <v>12.7</v>
      </c>
      <c r="AH9" s="11">
        <v>3.6</v>
      </c>
      <c r="AI9" s="11">
        <v>3.5</v>
      </c>
      <c r="AJ9" s="8">
        <v>7850</v>
      </c>
      <c r="AK9" s="8">
        <v>88</v>
      </c>
      <c r="AL9" s="11"/>
    </row>
    <row r="10" spans="1:38" ht="15">
      <c r="A10" s="3">
        <v>36160</v>
      </c>
      <c r="B10" s="8">
        <v>3699939</v>
      </c>
      <c r="C10" s="8">
        <v>5653</v>
      </c>
      <c r="D10" s="8">
        <v>352213</v>
      </c>
      <c r="E10" s="8">
        <v>309996</v>
      </c>
      <c r="F10" s="8">
        <v>396504</v>
      </c>
      <c r="G10" s="8"/>
      <c r="H10" s="8">
        <v>536</v>
      </c>
      <c r="I10" s="8">
        <v>445</v>
      </c>
      <c r="J10" s="8">
        <v>218</v>
      </c>
      <c r="K10" s="8">
        <v>153</v>
      </c>
      <c r="L10" s="14"/>
      <c r="M10" s="15">
        <v>24283155800</v>
      </c>
      <c r="N10" s="15"/>
      <c r="O10" s="15"/>
      <c r="P10" s="8"/>
      <c r="Q10" s="9">
        <v>257.2</v>
      </c>
      <c r="R10" s="20">
        <v>43.16448984</v>
      </c>
      <c r="S10" s="15">
        <v>56257251944.854675</v>
      </c>
      <c r="T10" s="8">
        <v>6563.12328392441</v>
      </c>
      <c r="U10" s="8">
        <v>15204.913363397254</v>
      </c>
      <c r="V10" s="10">
        <v>25.517586640452606</v>
      </c>
      <c r="W10" s="8"/>
      <c r="X10" s="8"/>
      <c r="Y10" s="8">
        <v>791</v>
      </c>
      <c r="Z10" s="8">
        <v>696</v>
      </c>
      <c r="AA10" s="8">
        <v>891</v>
      </c>
      <c r="AB10" s="8"/>
      <c r="AC10" s="8">
        <v>1125</v>
      </c>
      <c r="AD10" s="8"/>
      <c r="AE10" s="8"/>
      <c r="AF10" s="8">
        <v>153</v>
      </c>
      <c r="AG10" s="11">
        <v>14.5</v>
      </c>
      <c r="AH10" s="11">
        <v>5.9</v>
      </c>
      <c r="AI10" s="11">
        <v>4.1</v>
      </c>
      <c r="AJ10" s="8">
        <v>6903</v>
      </c>
      <c r="AK10" s="8">
        <v>95</v>
      </c>
      <c r="AL10" s="11"/>
    </row>
    <row r="11" spans="1:38" ht="15">
      <c r="A11" s="3">
        <v>36525</v>
      </c>
      <c r="B11" s="8">
        <v>3786841</v>
      </c>
      <c r="C11" s="8">
        <v>5911</v>
      </c>
      <c r="D11" s="8">
        <v>392793</v>
      </c>
      <c r="E11" s="8">
        <v>377333</v>
      </c>
      <c r="F11" s="8">
        <v>392089</v>
      </c>
      <c r="G11" s="8"/>
      <c r="H11" s="8">
        <v>556</v>
      </c>
      <c r="I11" s="8">
        <v>462</v>
      </c>
      <c r="J11" s="8">
        <v>221</v>
      </c>
      <c r="K11" s="8">
        <v>164</v>
      </c>
      <c r="L11" s="14"/>
      <c r="M11" s="15">
        <v>29681884700</v>
      </c>
      <c r="N11" s="15"/>
      <c r="O11" s="15"/>
      <c r="P11" s="8"/>
      <c r="Q11" s="9">
        <v>285.7</v>
      </c>
      <c r="R11" s="20">
        <v>47.07633881</v>
      </c>
      <c r="S11" s="15">
        <v>63050537595.533966</v>
      </c>
      <c r="T11" s="8">
        <v>7838.165029902232</v>
      </c>
      <c r="U11" s="8">
        <v>16649.903599209465</v>
      </c>
      <c r="V11" s="10">
        <v>27.434949352125418</v>
      </c>
      <c r="W11" s="8"/>
      <c r="X11" s="12"/>
      <c r="Y11" s="8">
        <v>850</v>
      </c>
      <c r="Z11" s="8">
        <v>816</v>
      </c>
      <c r="AA11" s="8">
        <v>848</v>
      </c>
      <c r="AB11" s="8"/>
      <c r="AC11" s="8">
        <v>998</v>
      </c>
      <c r="AD11" s="8"/>
      <c r="AE11" s="8"/>
      <c r="AF11" s="8">
        <v>156</v>
      </c>
      <c r="AG11" s="11">
        <v>14.7</v>
      </c>
      <c r="AH11" s="11">
        <v>5.8</v>
      </c>
      <c r="AI11" s="11">
        <v>4.3</v>
      </c>
      <c r="AJ11" s="8">
        <v>6811</v>
      </c>
      <c r="AK11" s="8">
        <v>104</v>
      </c>
      <c r="AL11" s="11"/>
    </row>
    <row r="12" spans="1:38" ht="15">
      <c r="A12" s="3">
        <v>36891</v>
      </c>
      <c r="B12" s="8">
        <v>3872349</v>
      </c>
      <c r="C12" s="8">
        <v>6180</v>
      </c>
      <c r="D12" s="8">
        <v>406897</v>
      </c>
      <c r="E12" s="8">
        <v>405510</v>
      </c>
      <c r="F12" s="8">
        <v>397559</v>
      </c>
      <c r="G12" s="8"/>
      <c r="H12" s="8">
        <v>581</v>
      </c>
      <c r="I12" s="8">
        <v>482</v>
      </c>
      <c r="J12" s="8">
        <v>243</v>
      </c>
      <c r="K12" s="8">
        <v>184</v>
      </c>
      <c r="L12" s="14"/>
      <c r="M12" s="15">
        <v>38455205000</v>
      </c>
      <c r="N12" s="15">
        <v>38120000000</v>
      </c>
      <c r="O12" s="15">
        <v>72511223548.0652</v>
      </c>
      <c r="P12" s="13">
        <v>0.851</v>
      </c>
      <c r="Q12" s="9">
        <v>308.2</v>
      </c>
      <c r="R12" s="20">
        <v>52.57117193</v>
      </c>
      <c r="S12" s="15">
        <v>73148844867.3052</v>
      </c>
      <c r="T12" s="8">
        <v>9930.717763300778</v>
      </c>
      <c r="U12" s="8">
        <v>18890.044483930866</v>
      </c>
      <c r="V12" s="10">
        <v>32.22166698021018</v>
      </c>
      <c r="W12" s="15">
        <v>117424</v>
      </c>
      <c r="X12" s="15">
        <f>(W12/R12)*100</f>
        <v>223361.9599661072</v>
      </c>
      <c r="Y12" s="8">
        <v>844</v>
      </c>
      <c r="Z12" s="8">
        <v>841</v>
      </c>
      <c r="AA12" s="8">
        <v>824</v>
      </c>
      <c r="AB12" s="8"/>
      <c r="AC12" s="8">
        <v>977</v>
      </c>
      <c r="AD12" s="8"/>
      <c r="AE12" s="8">
        <v>958</v>
      </c>
      <c r="AF12" s="8">
        <v>160</v>
      </c>
      <c r="AG12" s="11">
        <v>15</v>
      </c>
      <c r="AH12" s="11">
        <v>6.3</v>
      </c>
      <c r="AI12" s="11">
        <v>4.7</v>
      </c>
      <c r="AJ12" s="8">
        <v>6665</v>
      </c>
      <c r="AK12" s="8">
        <v>105</v>
      </c>
      <c r="AL12" s="11">
        <v>1.63</v>
      </c>
    </row>
    <row r="13" spans="1:38" ht="15">
      <c r="A13" s="3">
        <v>37256</v>
      </c>
      <c r="B13" s="8">
        <v>3953393</v>
      </c>
      <c r="C13" s="8">
        <v>6498</v>
      </c>
      <c r="D13" s="8">
        <v>447826</v>
      </c>
      <c r="E13" s="8">
        <v>401575</v>
      </c>
      <c r="F13" s="8">
        <v>433165</v>
      </c>
      <c r="G13" s="8"/>
      <c r="H13" s="8">
        <v>685</v>
      </c>
      <c r="I13" s="8">
        <v>585</v>
      </c>
      <c r="J13" s="8">
        <v>252</v>
      </c>
      <c r="K13" s="8">
        <v>191</v>
      </c>
      <c r="L13" s="14"/>
      <c r="M13" s="15">
        <v>47116808612</v>
      </c>
      <c r="N13" s="15">
        <v>44930000000</v>
      </c>
      <c r="O13" s="15">
        <v>76802195206.59908</v>
      </c>
      <c r="P13" s="13">
        <v>0.847</v>
      </c>
      <c r="Q13" s="9">
        <v>328.9</v>
      </c>
      <c r="R13" s="20">
        <v>58.50093201</v>
      </c>
      <c r="S13" s="15">
        <v>80540270031.84491</v>
      </c>
      <c r="T13" s="8">
        <v>11918.068507735</v>
      </c>
      <c r="U13" s="8">
        <v>20372.44211032015</v>
      </c>
      <c r="V13" s="10">
        <v>36.23614626857708</v>
      </c>
      <c r="W13" s="15">
        <v>131541</v>
      </c>
      <c r="X13" s="15">
        <f aca="true" t="shared" si="0" ref="X13:X25">(W13/R13)*100</f>
        <v>224852.82794727906</v>
      </c>
      <c r="Y13" s="8">
        <v>765</v>
      </c>
      <c r="Z13" s="8">
        <v>686</v>
      </c>
      <c r="AA13" s="8">
        <v>740</v>
      </c>
      <c r="AB13" s="8"/>
      <c r="AC13" s="8">
        <v>967</v>
      </c>
      <c r="AD13" s="8"/>
      <c r="AE13" s="8">
        <v>1052</v>
      </c>
      <c r="AF13" s="8">
        <v>164</v>
      </c>
      <c r="AG13" s="11">
        <v>17.3</v>
      </c>
      <c r="AH13" s="11">
        <v>6.4</v>
      </c>
      <c r="AI13" s="11">
        <v>4.8</v>
      </c>
      <c r="AJ13" s="8">
        <v>5771</v>
      </c>
      <c r="AK13" s="8">
        <v>113</v>
      </c>
      <c r="AL13" s="11">
        <v>1.63</v>
      </c>
    </row>
    <row r="14" spans="1:38" ht="15">
      <c r="A14" s="3">
        <v>37621</v>
      </c>
      <c r="B14" s="8">
        <v>4022431</v>
      </c>
      <c r="C14" s="8">
        <v>6716</v>
      </c>
      <c r="D14" s="8">
        <v>462608</v>
      </c>
      <c r="E14" s="8">
        <v>425465</v>
      </c>
      <c r="F14" s="8">
        <v>461443</v>
      </c>
      <c r="G14" s="8">
        <v>376053</v>
      </c>
      <c r="H14" s="8">
        <v>691</v>
      </c>
      <c r="I14" s="8">
        <v>587</v>
      </c>
      <c r="J14" s="8">
        <v>264</v>
      </c>
      <c r="K14" s="8">
        <v>219</v>
      </c>
      <c r="L14" s="14"/>
      <c r="M14" s="15">
        <v>57610914000</v>
      </c>
      <c r="N14" s="15">
        <v>53509000000</v>
      </c>
      <c r="O14" s="15">
        <v>83937628703.15483</v>
      </c>
      <c r="P14" s="13">
        <v>0.865</v>
      </c>
      <c r="Q14" s="9">
        <v>359.8</v>
      </c>
      <c r="R14" s="20">
        <v>63.74852474</v>
      </c>
      <c r="S14" s="15">
        <v>90372152508.57585</v>
      </c>
      <c r="T14" s="8">
        <v>14322.411994139862</v>
      </c>
      <c r="U14" s="8">
        <v>22467.048535717793</v>
      </c>
      <c r="V14" s="10">
        <v>39.80659253513024</v>
      </c>
      <c r="W14" s="15">
        <v>157229.3</v>
      </c>
      <c r="X14" s="15">
        <f t="shared" si="0"/>
        <v>246639.90365465512</v>
      </c>
      <c r="Y14" s="8">
        <v>788</v>
      </c>
      <c r="Z14" s="8">
        <v>724</v>
      </c>
      <c r="AA14" s="8">
        <v>786</v>
      </c>
      <c r="AB14" s="8">
        <v>640</v>
      </c>
      <c r="AC14" s="8">
        <v>997</v>
      </c>
      <c r="AD14" s="8">
        <v>812</v>
      </c>
      <c r="AE14" s="8">
        <v>1132</v>
      </c>
      <c r="AF14" s="8">
        <v>167</v>
      </c>
      <c r="AG14" s="11">
        <v>17.2</v>
      </c>
      <c r="AH14" s="11">
        <v>6.6</v>
      </c>
      <c r="AI14" s="11">
        <v>5.4</v>
      </c>
      <c r="AJ14" s="8">
        <v>5821</v>
      </c>
      <c r="AK14" s="8">
        <v>115</v>
      </c>
      <c r="AL14" s="11">
        <v>1.58</v>
      </c>
    </row>
    <row r="15" spans="1:38" ht="15">
      <c r="A15" s="3">
        <v>37986</v>
      </c>
      <c r="B15" s="8">
        <v>4086405</v>
      </c>
      <c r="C15" s="8">
        <v>6896</v>
      </c>
      <c r="D15" s="8">
        <v>472680</v>
      </c>
      <c r="E15" s="8">
        <v>458331</v>
      </c>
      <c r="F15" s="8">
        <v>472899</v>
      </c>
      <c r="G15" s="8">
        <v>379615</v>
      </c>
      <c r="H15" s="8">
        <v>709</v>
      </c>
      <c r="I15" s="8">
        <v>603</v>
      </c>
      <c r="J15" s="8">
        <v>277</v>
      </c>
      <c r="K15" s="8">
        <v>224</v>
      </c>
      <c r="L15" s="14"/>
      <c r="M15" s="15">
        <v>75597125673</v>
      </c>
      <c r="N15" s="15">
        <v>61914000000</v>
      </c>
      <c r="O15" s="15">
        <v>88707173876.69466</v>
      </c>
      <c r="P15" s="13">
        <v>0.868</v>
      </c>
      <c r="Q15" s="9">
        <v>398.6</v>
      </c>
      <c r="R15" s="20">
        <v>69.7959334</v>
      </c>
      <c r="S15" s="15">
        <v>108311647957.7018</v>
      </c>
      <c r="T15" s="8">
        <v>18499.665518469166</v>
      </c>
      <c r="U15" s="8">
        <v>26505.363016563897</v>
      </c>
      <c r="V15" s="10">
        <v>46.41160441161356</v>
      </c>
      <c r="W15" s="15">
        <v>173716.5</v>
      </c>
      <c r="X15" s="15">
        <f t="shared" si="0"/>
        <v>248892.00779711906</v>
      </c>
      <c r="Y15" s="8">
        <v>783</v>
      </c>
      <c r="Z15" s="8">
        <v>760</v>
      </c>
      <c r="AA15" s="8">
        <v>784</v>
      </c>
      <c r="AB15" s="8">
        <v>629</v>
      </c>
      <c r="AC15" s="8">
        <v>1000</v>
      </c>
      <c r="AD15" s="8">
        <v>803</v>
      </c>
      <c r="AE15" s="8">
        <v>953</v>
      </c>
      <c r="AF15" s="8">
        <v>169</v>
      </c>
      <c r="AG15" s="11">
        <v>17.4</v>
      </c>
      <c r="AH15" s="11">
        <v>6.8</v>
      </c>
      <c r="AI15" s="11">
        <v>5.5</v>
      </c>
      <c r="AJ15" s="8">
        <v>5764</v>
      </c>
      <c r="AK15" s="8">
        <v>116</v>
      </c>
      <c r="AL15" s="11">
        <v>1.63</v>
      </c>
    </row>
    <row r="16" spans="1:38" ht="15">
      <c r="A16" s="3">
        <v>38352</v>
      </c>
      <c r="B16" s="8">
        <v>4151823</v>
      </c>
      <c r="C16" s="8">
        <v>7425</v>
      </c>
      <c r="D16" s="8">
        <v>487018</v>
      </c>
      <c r="E16" s="8">
        <v>487994</v>
      </c>
      <c r="F16" s="8">
        <v>456716</v>
      </c>
      <c r="G16" s="8">
        <v>347758</v>
      </c>
      <c r="H16" s="8">
        <v>757</v>
      </c>
      <c r="I16" s="8">
        <v>653</v>
      </c>
      <c r="J16" s="8">
        <v>300</v>
      </c>
      <c r="K16" s="8">
        <v>233</v>
      </c>
      <c r="L16" s="14"/>
      <c r="M16" s="15">
        <v>78160451000</v>
      </c>
      <c r="N16" s="16">
        <v>74410000000</v>
      </c>
      <c r="O16" s="15">
        <v>94818996173.07257</v>
      </c>
      <c r="P16" s="13">
        <v>0.881</v>
      </c>
      <c r="Q16" s="9">
        <v>437.9</v>
      </c>
      <c r="R16" s="20">
        <v>78.47583607</v>
      </c>
      <c r="S16" s="15">
        <v>99598111870.10652</v>
      </c>
      <c r="T16" s="8">
        <v>18825.57397075935</v>
      </c>
      <c r="U16" s="8">
        <v>23989.007207221148</v>
      </c>
      <c r="V16" s="10">
        <v>42.99057769070416</v>
      </c>
      <c r="W16" s="15">
        <v>182091.5</v>
      </c>
      <c r="X16" s="15">
        <f t="shared" si="0"/>
        <v>232035.1194953507</v>
      </c>
      <c r="Y16" s="8">
        <v>745</v>
      </c>
      <c r="Z16" s="8">
        <v>747</v>
      </c>
      <c r="AA16" s="8">
        <v>699</v>
      </c>
      <c r="AB16" s="8">
        <v>532</v>
      </c>
      <c r="AC16" s="8">
        <v>937</v>
      </c>
      <c r="AD16" s="8">
        <v>714</v>
      </c>
      <c r="AE16" s="8">
        <v>919</v>
      </c>
      <c r="AF16" s="8">
        <v>179</v>
      </c>
      <c r="AG16" s="11">
        <v>18.2</v>
      </c>
      <c r="AH16" s="11">
        <v>7.2</v>
      </c>
      <c r="AI16" s="11">
        <v>5.6</v>
      </c>
      <c r="AJ16" s="8">
        <v>5485</v>
      </c>
      <c r="AK16" s="8">
        <v>117</v>
      </c>
      <c r="AL16" s="11">
        <v>1.59</v>
      </c>
    </row>
    <row r="17" spans="1:38" ht="15">
      <c r="A17" s="3">
        <v>38717</v>
      </c>
      <c r="B17" s="8">
        <v>4215248</v>
      </c>
      <c r="C17" s="8">
        <v>7649</v>
      </c>
      <c r="D17" s="8">
        <v>480053</v>
      </c>
      <c r="E17" s="8">
        <v>470327</v>
      </c>
      <c r="F17" s="8">
        <v>441685</v>
      </c>
      <c r="G17" s="8">
        <v>331295</v>
      </c>
      <c r="H17" s="8">
        <v>814</v>
      </c>
      <c r="I17" s="8">
        <v>709</v>
      </c>
      <c r="J17" s="8">
        <v>332</v>
      </c>
      <c r="K17" s="8">
        <v>238</v>
      </c>
      <c r="L17" s="15"/>
      <c r="M17" s="15">
        <v>91911046645</v>
      </c>
      <c r="N17" s="15">
        <v>81878000000</v>
      </c>
      <c r="O17" s="15">
        <v>91724648737.68895</v>
      </c>
      <c r="P17" s="13">
        <v>0.924</v>
      </c>
      <c r="Q17" s="9">
        <v>477.8</v>
      </c>
      <c r="R17" s="20">
        <v>89.26499161</v>
      </c>
      <c r="S17" s="15">
        <v>102964269628.30026</v>
      </c>
      <c r="T17" s="8">
        <v>21804.422099245407</v>
      </c>
      <c r="U17" s="8">
        <v>24426.622022784963</v>
      </c>
      <c r="V17" s="10">
        <v>45.63503997330558</v>
      </c>
      <c r="W17" s="15">
        <v>202786.6</v>
      </c>
      <c r="X17" s="15">
        <f t="shared" si="0"/>
        <v>227173.7176495546</v>
      </c>
      <c r="Y17" s="8">
        <v>677</v>
      </c>
      <c r="Z17" s="8">
        <v>663</v>
      </c>
      <c r="AA17" s="8">
        <v>622</v>
      </c>
      <c r="AB17" s="8">
        <v>467</v>
      </c>
      <c r="AC17" s="8">
        <v>920</v>
      </c>
      <c r="AD17" s="8">
        <v>690</v>
      </c>
      <c r="AE17" s="8">
        <v>298</v>
      </c>
      <c r="AF17" s="8">
        <v>181</v>
      </c>
      <c r="AG17" s="11">
        <v>19.3</v>
      </c>
      <c r="AH17" s="11">
        <v>7.9</v>
      </c>
      <c r="AI17" s="11">
        <v>5.6</v>
      </c>
      <c r="AJ17" s="8">
        <v>5178</v>
      </c>
      <c r="AK17" s="8">
        <v>114</v>
      </c>
      <c r="AL17" s="11">
        <v>2.02</v>
      </c>
    </row>
    <row r="18" spans="1:38" ht="15">
      <c r="A18" s="3">
        <v>39082</v>
      </c>
      <c r="B18" s="8">
        <v>4278656</v>
      </c>
      <c r="C18" s="8">
        <v>7783</v>
      </c>
      <c r="D18" s="8">
        <v>488691</v>
      </c>
      <c r="E18" s="8">
        <v>464878</v>
      </c>
      <c r="F18" s="8">
        <v>438715</v>
      </c>
      <c r="G18" s="8">
        <v>322375</v>
      </c>
      <c r="H18" s="8">
        <v>806</v>
      </c>
      <c r="I18" s="8">
        <v>694</v>
      </c>
      <c r="J18" s="8">
        <v>346</v>
      </c>
      <c r="K18" s="8">
        <v>255</v>
      </c>
      <c r="L18" s="15">
        <v>88102477228</v>
      </c>
      <c r="M18" s="15">
        <v>104040465534</v>
      </c>
      <c r="N18" s="15">
        <v>97215000000</v>
      </c>
      <c r="O18" s="15">
        <v>97215000000</v>
      </c>
      <c r="P18" s="13">
        <v>0.897</v>
      </c>
      <c r="Q18" s="9">
        <v>511.3</v>
      </c>
      <c r="R18" s="20">
        <v>100</v>
      </c>
      <c r="S18" s="15">
        <v>104040465534</v>
      </c>
      <c r="T18" s="8">
        <v>24316.155711980584</v>
      </c>
      <c r="U18" s="8">
        <v>24316.155711980584</v>
      </c>
      <c r="V18" s="10">
        <v>47.55751166043533</v>
      </c>
      <c r="W18" s="15">
        <v>195571.7</v>
      </c>
      <c r="X18" s="15">
        <f t="shared" si="0"/>
        <v>195571.7</v>
      </c>
      <c r="Y18" s="8">
        <v>704</v>
      </c>
      <c r="Z18" s="8">
        <v>669</v>
      </c>
      <c r="AA18" s="8">
        <v>632</v>
      </c>
      <c r="AB18" s="8">
        <v>464</v>
      </c>
      <c r="AC18" s="8">
        <v>897</v>
      </c>
      <c r="AD18" s="8">
        <v>659</v>
      </c>
      <c r="AE18" s="8">
        <v>232</v>
      </c>
      <c r="AF18" s="8">
        <v>182</v>
      </c>
      <c r="AG18" s="11">
        <v>18.8</v>
      </c>
      <c r="AH18" s="11">
        <v>8.1</v>
      </c>
      <c r="AI18" s="11">
        <v>6</v>
      </c>
      <c r="AJ18" s="8">
        <v>5308</v>
      </c>
      <c r="AK18" s="8">
        <v>114</v>
      </c>
      <c r="AL18" s="11">
        <v>2.11</v>
      </c>
    </row>
    <row r="19" spans="1:38" ht="15">
      <c r="A19" s="3">
        <v>39447</v>
      </c>
      <c r="B19" s="8">
        <v>4340390</v>
      </c>
      <c r="C19" s="8">
        <v>8043</v>
      </c>
      <c r="D19" s="8">
        <v>525073</v>
      </c>
      <c r="E19" s="8">
        <v>483989</v>
      </c>
      <c r="F19" s="8">
        <v>480091</v>
      </c>
      <c r="G19" s="8">
        <v>355806</v>
      </c>
      <c r="H19" s="8">
        <v>843</v>
      </c>
      <c r="I19" s="8">
        <v>727</v>
      </c>
      <c r="J19" s="8">
        <v>348</v>
      </c>
      <c r="K19" s="8">
        <v>275</v>
      </c>
      <c r="L19" s="15">
        <v>102723913186.21436</v>
      </c>
      <c r="M19" s="15">
        <v>123712832362.91435</v>
      </c>
      <c r="N19" s="15">
        <v>114731000000</v>
      </c>
      <c r="O19" s="15">
        <v>105497441895.53519</v>
      </c>
      <c r="P19" s="13">
        <v>0.885</v>
      </c>
      <c r="Q19" s="9">
        <v>516.6</v>
      </c>
      <c r="R19" s="20">
        <v>108.7524</v>
      </c>
      <c r="S19" s="15">
        <v>113756415824.30766</v>
      </c>
      <c r="T19" s="8">
        <v>28502.699610614334</v>
      </c>
      <c r="U19" s="8">
        <v>26208.800551173434</v>
      </c>
      <c r="V19" s="10">
        <v>55.17363455403471</v>
      </c>
      <c r="W19" s="15">
        <v>219233.1</v>
      </c>
      <c r="X19" s="15">
        <f t="shared" si="0"/>
        <v>201589.20630717117</v>
      </c>
      <c r="Y19" s="8">
        <v>722</v>
      </c>
      <c r="Z19" s="8">
        <v>665</v>
      </c>
      <c r="AA19" s="8">
        <v>660</v>
      </c>
      <c r="AB19" s="8">
        <v>489</v>
      </c>
      <c r="AC19" s="8">
        <v>914</v>
      </c>
      <c r="AD19" s="8">
        <v>677</v>
      </c>
      <c r="AE19" s="8">
        <v>220</v>
      </c>
      <c r="AF19" s="8">
        <v>185</v>
      </c>
      <c r="AG19" s="11">
        <v>19.4</v>
      </c>
      <c r="AH19" s="11">
        <v>8</v>
      </c>
      <c r="AI19" s="11">
        <v>6.3</v>
      </c>
      <c r="AJ19" s="8">
        <v>5149</v>
      </c>
      <c r="AK19" s="8">
        <v>121</v>
      </c>
      <c r="AL19" s="11">
        <v>2.08</v>
      </c>
    </row>
    <row r="20" spans="1:38" ht="15">
      <c r="A20" s="3">
        <v>39813</v>
      </c>
      <c r="B20" s="8">
        <v>4404090</v>
      </c>
      <c r="C20" s="8">
        <v>9523</v>
      </c>
      <c r="D20" s="8">
        <v>572699</v>
      </c>
      <c r="E20" s="8">
        <v>507152</v>
      </c>
      <c r="F20" s="8">
        <v>520390</v>
      </c>
      <c r="G20" s="8">
        <v>389432</v>
      </c>
      <c r="H20" s="8">
        <v>1031</v>
      </c>
      <c r="I20" s="8">
        <v>893</v>
      </c>
      <c r="J20" s="8">
        <v>489</v>
      </c>
      <c r="K20" s="8">
        <v>363</v>
      </c>
      <c r="L20" s="15">
        <v>123858692974</v>
      </c>
      <c r="M20" s="15">
        <v>151880500000</v>
      </c>
      <c r="N20" s="15">
        <v>149224000000</v>
      </c>
      <c r="O20" s="15">
        <v>120184532515.47974</v>
      </c>
      <c r="P20" s="13">
        <v>0.849</v>
      </c>
      <c r="Q20" s="9">
        <v>526.4</v>
      </c>
      <c r="R20" s="20">
        <v>124.1624</v>
      </c>
      <c r="S20" s="15">
        <v>122324069122.3752</v>
      </c>
      <c r="T20" s="8">
        <v>34486.23892790565</v>
      </c>
      <c r="U20" s="8">
        <v>27775.106576472142</v>
      </c>
      <c r="V20" s="10">
        <v>65.51337182352897</v>
      </c>
      <c r="W20" s="15">
        <v>273298.7</v>
      </c>
      <c r="X20" s="15">
        <f t="shared" si="0"/>
        <v>220113.8992158657</v>
      </c>
      <c r="Y20" s="8">
        <v>641</v>
      </c>
      <c r="Z20" s="8">
        <v>567</v>
      </c>
      <c r="AA20" s="8">
        <v>582</v>
      </c>
      <c r="AB20" s="8">
        <v>436</v>
      </c>
      <c r="AC20" s="8">
        <v>908</v>
      </c>
      <c r="AD20" s="8">
        <v>679</v>
      </c>
      <c r="AE20" s="8">
        <v>192</v>
      </c>
      <c r="AF20" s="8">
        <v>216</v>
      </c>
      <c r="AG20" s="11">
        <v>23.4</v>
      </c>
      <c r="AH20" s="11">
        <v>11.1</v>
      </c>
      <c r="AI20" s="11">
        <v>8.2</v>
      </c>
      <c r="AJ20" s="8">
        <v>4272</v>
      </c>
      <c r="AK20" s="8">
        <v>130</v>
      </c>
      <c r="AL20" s="11">
        <v>2.14</v>
      </c>
    </row>
    <row r="21" spans="1:38" ht="15">
      <c r="A21" s="3">
        <v>40178</v>
      </c>
      <c r="B21" s="8">
        <v>4469337</v>
      </c>
      <c r="C21" s="8">
        <v>9937</v>
      </c>
      <c r="D21" s="8">
        <v>652463</v>
      </c>
      <c r="E21" s="8">
        <v>566335</v>
      </c>
      <c r="F21" s="8">
        <v>606150</v>
      </c>
      <c r="G21" s="8">
        <v>495108</v>
      </c>
      <c r="H21" s="8">
        <v>1110</v>
      </c>
      <c r="I21" s="8">
        <v>968</v>
      </c>
      <c r="J21" s="8">
        <v>485</v>
      </c>
      <c r="K21" s="8">
        <v>372</v>
      </c>
      <c r="L21" s="15">
        <v>172642236763</v>
      </c>
      <c r="M21" s="15">
        <v>209818000000</v>
      </c>
      <c r="N21" s="15">
        <v>188077000000</v>
      </c>
      <c r="O21" s="15">
        <v>141695741260.04245</v>
      </c>
      <c r="P21" s="13">
        <v>0.843</v>
      </c>
      <c r="Q21" s="9">
        <v>573.4</v>
      </c>
      <c r="R21" s="20">
        <v>132.73299418</v>
      </c>
      <c r="S21" s="15">
        <v>158075240671.1059</v>
      </c>
      <c r="T21" s="8">
        <v>46946.11303645261</v>
      </c>
      <c r="U21" s="8">
        <v>35368.83449851866</v>
      </c>
      <c r="V21" s="10">
        <v>81.87323515251589</v>
      </c>
      <c r="W21" s="15">
        <v>317130.7</v>
      </c>
      <c r="X21" s="15">
        <f t="shared" si="0"/>
        <v>238923.78979256446</v>
      </c>
      <c r="Y21" s="8">
        <v>674</v>
      </c>
      <c r="Z21" s="8">
        <v>585</v>
      </c>
      <c r="AA21" s="8">
        <v>626</v>
      </c>
      <c r="AB21" s="8">
        <v>511</v>
      </c>
      <c r="AC21" s="8">
        <v>929</v>
      </c>
      <c r="AD21" s="8">
        <v>758</v>
      </c>
      <c r="AE21" s="8">
        <v>185</v>
      </c>
      <c r="AF21" s="8">
        <v>222</v>
      </c>
      <c r="AG21" s="11">
        <v>24.8</v>
      </c>
      <c r="AH21" s="11">
        <v>10.9</v>
      </c>
      <c r="AI21" s="11">
        <v>8.3</v>
      </c>
      <c r="AJ21" s="8">
        <v>4026</v>
      </c>
      <c r="AK21" s="8">
        <v>146</v>
      </c>
      <c r="AL21" s="11">
        <v>2.31</v>
      </c>
    </row>
    <row r="22" spans="1:38" ht="15">
      <c r="A22" s="3">
        <v>40543</v>
      </c>
      <c r="B22" s="8">
        <v>4533894</v>
      </c>
      <c r="C22" s="8">
        <v>10349</v>
      </c>
      <c r="D22" s="8">
        <v>651051</v>
      </c>
      <c r="E22" s="8">
        <v>576723</v>
      </c>
      <c r="F22" s="8">
        <v>682117</v>
      </c>
      <c r="G22" s="8">
        <v>548495</v>
      </c>
      <c r="H22" s="8">
        <v>1110</v>
      </c>
      <c r="I22" s="8">
        <v>968</v>
      </c>
      <c r="J22" s="8">
        <v>498</v>
      </c>
      <c r="K22" s="8">
        <v>377</v>
      </c>
      <c r="L22" s="15">
        <v>208325992658</v>
      </c>
      <c r="M22" s="15">
        <v>235587000000</v>
      </c>
      <c r="N22" s="15">
        <v>221438000000</v>
      </c>
      <c r="O22" s="15">
        <v>157859939996.46857</v>
      </c>
      <c r="P22" s="13">
        <v>0.876</v>
      </c>
      <c r="Q22" s="9">
        <v>525.7</v>
      </c>
      <c r="R22" s="20">
        <v>140.27498047</v>
      </c>
      <c r="S22" s="15">
        <v>167946556977.3392</v>
      </c>
      <c r="T22" s="8">
        <v>51961.29419876159</v>
      </c>
      <c r="U22" s="8">
        <v>37042.453347462295</v>
      </c>
      <c r="V22" s="10">
        <v>98.84210423960735</v>
      </c>
      <c r="W22" s="15">
        <v>374511.5</v>
      </c>
      <c r="X22" s="15">
        <f t="shared" si="0"/>
        <v>266983.81902829435</v>
      </c>
      <c r="Y22" s="8">
        <v>672</v>
      </c>
      <c r="Z22" s="8">
        <v>595</v>
      </c>
      <c r="AA22" s="8">
        <v>704</v>
      </c>
      <c r="AB22" s="8">
        <v>566</v>
      </c>
      <c r="AC22" s="8">
        <v>1047</v>
      </c>
      <c r="AD22" s="8">
        <v>842</v>
      </c>
      <c r="AE22" s="8">
        <v>182</v>
      </c>
      <c r="AF22" s="8">
        <v>228</v>
      </c>
      <c r="AG22" s="11">
        <v>24.5</v>
      </c>
      <c r="AH22" s="11">
        <v>11</v>
      </c>
      <c r="AI22" s="11">
        <v>8.3</v>
      </c>
      <c r="AJ22" s="8">
        <v>4085</v>
      </c>
      <c r="AK22" s="8">
        <v>144</v>
      </c>
      <c r="AL22" s="11">
        <v>2.49</v>
      </c>
    </row>
    <row r="23" spans="1:38" ht="15">
      <c r="A23" s="3">
        <v>40908</v>
      </c>
      <c r="B23" s="8">
        <v>4592149</v>
      </c>
      <c r="C23" s="8">
        <v>10545</v>
      </c>
      <c r="D23" s="8">
        <v>658411</v>
      </c>
      <c r="E23" s="8">
        <v>608205</v>
      </c>
      <c r="F23" s="8">
        <v>737329</v>
      </c>
      <c r="G23" s="8">
        <v>569602</v>
      </c>
      <c r="H23" s="8">
        <v>1139</v>
      </c>
      <c r="I23" s="8">
        <v>999</v>
      </c>
      <c r="J23" s="8">
        <v>502</v>
      </c>
      <c r="K23" s="8">
        <v>383</v>
      </c>
      <c r="L23" s="15">
        <v>232708166220</v>
      </c>
      <c r="M23" s="15">
        <v>266322330000</v>
      </c>
      <c r="N23" s="15">
        <v>251351000000</v>
      </c>
      <c r="O23" s="15">
        <v>170337386808.20383</v>
      </c>
      <c r="P23" s="13">
        <v>0.883</v>
      </c>
      <c r="Q23" s="9">
        <v>505.7</v>
      </c>
      <c r="R23" s="20">
        <v>147.56067632</v>
      </c>
      <c r="S23" s="15">
        <v>180483267386.5316</v>
      </c>
      <c r="T23" s="8">
        <v>57995.14127263728</v>
      </c>
      <c r="U23" s="8">
        <v>39302.57214792717</v>
      </c>
      <c r="V23" s="10">
        <v>114.68289751361931</v>
      </c>
      <c r="W23" s="15">
        <v>397000.1</v>
      </c>
      <c r="X23" s="15">
        <f t="shared" si="0"/>
        <v>269041.93576550554</v>
      </c>
      <c r="Y23" s="8">
        <v>659</v>
      </c>
      <c r="Z23" s="8">
        <v>608</v>
      </c>
      <c r="AA23" s="8">
        <v>738</v>
      </c>
      <c r="AB23" s="8">
        <v>570</v>
      </c>
      <c r="AC23" s="8">
        <v>1119</v>
      </c>
      <c r="AD23" s="8">
        <v>865</v>
      </c>
      <c r="AE23" s="8">
        <v>159</v>
      </c>
      <c r="AF23" s="8">
        <v>230</v>
      </c>
      <c r="AG23" s="11">
        <v>24.8</v>
      </c>
      <c r="AH23" s="11">
        <v>10.9</v>
      </c>
      <c r="AI23" s="11">
        <v>8.3</v>
      </c>
      <c r="AJ23" s="8">
        <v>4032</v>
      </c>
      <c r="AK23" s="8">
        <v>143</v>
      </c>
      <c r="AL23" s="11">
        <v>2.51</v>
      </c>
    </row>
    <row r="24" spans="1:38" ht="15">
      <c r="A24" s="3">
        <v>41274</v>
      </c>
      <c r="B24" s="8">
        <v>4652459</v>
      </c>
      <c r="C24" s="8">
        <v>10819</v>
      </c>
      <c r="D24" s="8">
        <v>589355</v>
      </c>
      <c r="E24" s="8">
        <v>490613</v>
      </c>
      <c r="F24" s="8">
        <v>804864</v>
      </c>
      <c r="G24" s="8">
        <v>584285</v>
      </c>
      <c r="H24" s="8">
        <v>1168</v>
      </c>
      <c r="I24" s="8">
        <v>1016</v>
      </c>
      <c r="J24" s="8">
        <v>516</v>
      </c>
      <c r="K24" s="8">
        <v>420</v>
      </c>
      <c r="L24" s="15">
        <v>255278241153</v>
      </c>
      <c r="M24" s="15">
        <v>291376391063</v>
      </c>
      <c r="N24" s="15">
        <v>272595000000</v>
      </c>
      <c r="O24" s="15">
        <v>177716770772.41037</v>
      </c>
      <c r="P24" s="13">
        <v>0.893</v>
      </c>
      <c r="Q24" s="9">
        <v>502.9</v>
      </c>
      <c r="R24" s="20">
        <v>153.38732457</v>
      </c>
      <c r="S24" s="15">
        <v>189961192608.21136</v>
      </c>
      <c r="T24" s="8">
        <v>62628.47046325395</v>
      </c>
      <c r="U24" s="8">
        <v>40830.27762484556</v>
      </c>
      <c r="V24" s="10">
        <v>124.53464001442424</v>
      </c>
      <c r="W24" s="15">
        <v>519422.7</v>
      </c>
      <c r="X24" s="15">
        <f t="shared" si="0"/>
        <v>338634.69583039486</v>
      </c>
      <c r="Y24" s="8">
        <v>580</v>
      </c>
      <c r="Z24" s="8">
        <v>482</v>
      </c>
      <c r="AA24" s="8">
        <v>792</v>
      </c>
      <c r="AB24" s="8">
        <v>575</v>
      </c>
      <c r="AC24" s="8">
        <v>1365</v>
      </c>
      <c r="AD24" s="8">
        <v>991</v>
      </c>
      <c r="AE24" s="8">
        <v>143</v>
      </c>
      <c r="AF24" s="8">
        <v>233</v>
      </c>
      <c r="AG24" s="11">
        <v>25.1</v>
      </c>
      <c r="AH24" s="11">
        <v>11.1</v>
      </c>
      <c r="AI24" s="11">
        <v>9</v>
      </c>
      <c r="AJ24" s="8">
        <v>3983</v>
      </c>
      <c r="AK24" s="8">
        <v>127</v>
      </c>
      <c r="AL24" s="11">
        <v>2.96</v>
      </c>
    </row>
    <row r="25" spans="1:40" ht="15">
      <c r="A25" s="3">
        <v>41639</v>
      </c>
      <c r="B25" s="8">
        <v>4713168</v>
      </c>
      <c r="C25" s="8">
        <v>11233</v>
      </c>
      <c r="D25" s="8">
        <v>596889</v>
      </c>
      <c r="E25" s="8">
        <v>514072</v>
      </c>
      <c r="F25" s="8">
        <v>872976</v>
      </c>
      <c r="G25" s="8">
        <v>620795</v>
      </c>
      <c r="H25" s="8">
        <v>1212</v>
      </c>
      <c r="I25" s="8">
        <v>1056</v>
      </c>
      <c r="J25" s="8">
        <v>533</v>
      </c>
      <c r="K25" s="8">
        <v>451</v>
      </c>
      <c r="L25" s="15">
        <v>275898806029.14594</v>
      </c>
      <c r="M25" s="15">
        <v>314425000000.14594</v>
      </c>
      <c r="N25" s="15">
        <v>308969000000</v>
      </c>
      <c r="O25" s="15">
        <v>190335505342.55496</v>
      </c>
      <c r="P25" s="13">
        <v>0.889</v>
      </c>
      <c r="Q25" s="40">
        <v>499.8</v>
      </c>
      <c r="R25" s="41">
        <v>162.30550335</v>
      </c>
      <c r="S25" s="15">
        <v>193724176636.27295</v>
      </c>
      <c r="T25" s="8">
        <v>66712.028936831</v>
      </c>
      <c r="U25" s="8">
        <v>41102.752254168096</v>
      </c>
      <c r="V25" s="42">
        <v>133.5</v>
      </c>
      <c r="W25" s="15">
        <v>565290.1</v>
      </c>
      <c r="X25" s="15">
        <f t="shared" si="0"/>
        <v>348287.6971712986</v>
      </c>
      <c r="Y25" s="8">
        <v>565</v>
      </c>
      <c r="Z25" s="8">
        <v>487</v>
      </c>
      <c r="AA25" s="8">
        <v>826</v>
      </c>
      <c r="AB25" s="8">
        <v>587</v>
      </c>
      <c r="AC25" s="8">
        <v>1463</v>
      </c>
      <c r="AD25" s="8">
        <v>1044</v>
      </c>
      <c r="AE25" s="8">
        <v>167.7041237113402</v>
      </c>
      <c r="AF25" s="8">
        <v>238</v>
      </c>
      <c r="AG25" s="11">
        <v>25.7</v>
      </c>
      <c r="AH25" s="11">
        <v>11.3</v>
      </c>
      <c r="AI25" s="11">
        <v>9.6</v>
      </c>
      <c r="AJ25" s="8">
        <v>3889</v>
      </c>
      <c r="AK25" s="8">
        <v>126</v>
      </c>
      <c r="AL25" s="11">
        <v>3</v>
      </c>
      <c r="AN25" s="38"/>
    </row>
    <row r="26" spans="1:40" ht="15">
      <c r="A26" s="3">
        <v>42004</v>
      </c>
      <c r="B26" s="8">
        <v>4773129.933844462</v>
      </c>
      <c r="C26" s="8">
        <v>11635</v>
      </c>
      <c r="D26" s="8">
        <v>611726</v>
      </c>
      <c r="E26" s="8">
        <v>564365</v>
      </c>
      <c r="F26" s="8">
        <v>899558</v>
      </c>
      <c r="G26" s="8">
        <v>617239</v>
      </c>
      <c r="H26" s="8">
        <v>1279</v>
      </c>
      <c r="I26" s="8">
        <v>1118</v>
      </c>
      <c r="J26" s="8">
        <v>554</v>
      </c>
      <c r="K26" s="8">
        <v>474</v>
      </c>
      <c r="L26" s="15">
        <v>306575500639</v>
      </c>
      <c r="M26" s="15">
        <v>352236000000</v>
      </c>
      <c r="N26" s="15">
        <v>338337707639.1</v>
      </c>
      <c r="O26" s="15">
        <f>(N26/R26)*100</f>
        <v>198182818439.02295</v>
      </c>
      <c r="P26" s="13">
        <v>0.888</v>
      </c>
      <c r="Q26" s="43">
        <v>537.48</v>
      </c>
      <c r="R26" s="41">
        <v>170.72</v>
      </c>
      <c r="S26" s="15">
        <f>(M26/R26)*100</f>
        <v>206323805060.9185</v>
      </c>
      <c r="T26" s="8">
        <v>73796</v>
      </c>
      <c r="U26" s="8">
        <f>S26/B26</f>
        <v>43226.10277125588</v>
      </c>
      <c r="V26" s="43">
        <v>137.3</v>
      </c>
      <c r="W26" s="15">
        <v>568042</v>
      </c>
      <c r="X26" s="44">
        <v>332733</v>
      </c>
      <c r="Y26" s="8">
        <f>D26/I26</f>
        <v>547.1610017889087</v>
      </c>
      <c r="Z26" s="8">
        <f>E26/$I$26</f>
        <v>504.79874776386407</v>
      </c>
      <c r="AA26" s="8">
        <f>F26/I26</f>
        <v>804.613595706619</v>
      </c>
      <c r="AB26" s="8">
        <f>G26/I26</f>
        <v>552.0921288014312</v>
      </c>
      <c r="AC26" s="8">
        <f>(F26/D26)*1000</f>
        <v>1470.5243851005187</v>
      </c>
      <c r="AD26" s="8">
        <v>1009</v>
      </c>
      <c r="AE26" s="8">
        <v>130.80851063829786</v>
      </c>
      <c r="AF26" s="8">
        <f>(C26/$B$26)*100000</f>
        <v>243.7603870261442</v>
      </c>
      <c r="AG26" s="11">
        <f>(H26/$B$26)*100000</f>
        <v>26.7958345514773</v>
      </c>
      <c r="AH26" s="11">
        <f>(J26/$B$26)*100000</f>
        <v>11.606639829177816</v>
      </c>
      <c r="AI26" s="11">
        <f>(K26/$B$26)*100000</f>
        <v>9.930590756372354</v>
      </c>
      <c r="AJ26" s="8">
        <f>(B26/H26)</f>
        <v>3731.9233259143566</v>
      </c>
      <c r="AK26" s="8">
        <f>(D26/B26)*1000</f>
        <v>128.16034938887412</v>
      </c>
      <c r="AL26" s="11">
        <v>2.9</v>
      </c>
      <c r="AN26" s="38"/>
    </row>
    <row r="27" spans="1:40" ht="15">
      <c r="A27" s="3">
        <v>42369</v>
      </c>
      <c r="B27" s="8">
        <v>4832233.813465099</v>
      </c>
      <c r="C27" s="8">
        <v>11892</v>
      </c>
      <c r="D27" s="8">
        <v>601270</v>
      </c>
      <c r="E27" s="8">
        <v>557840</v>
      </c>
      <c r="F27" s="8">
        <v>953377</v>
      </c>
      <c r="G27" s="8">
        <v>639000</v>
      </c>
      <c r="H27" s="8">
        <v>1300</v>
      </c>
      <c r="I27" s="8">
        <v>1136</v>
      </c>
      <c r="J27" s="8">
        <v>563</v>
      </c>
      <c r="K27" s="8">
        <v>491</v>
      </c>
      <c r="L27" s="15">
        <v>342971247256</v>
      </c>
      <c r="M27" s="15">
        <v>398536696300</v>
      </c>
      <c r="N27" s="15">
        <v>367378388917.49</v>
      </c>
      <c r="O27" s="15">
        <f>(N27/R27)*100</f>
        <v>215889045611.73535</v>
      </c>
      <c r="P27" s="13">
        <v>0.884</v>
      </c>
      <c r="Q27" s="43">
        <v>528.47</v>
      </c>
      <c r="R27" s="41">
        <v>170.17</v>
      </c>
      <c r="S27" s="15">
        <f>(M27/R27)*100</f>
        <v>234199151613.0928</v>
      </c>
      <c r="T27" s="8">
        <f>M27/B27</f>
        <v>82474.63009539625</v>
      </c>
      <c r="U27" s="8">
        <f>S27/B27</f>
        <v>48466.02226914042</v>
      </c>
      <c r="V27" s="43">
        <f>T27/Q27</f>
        <v>156.06303119457348</v>
      </c>
      <c r="W27" s="15">
        <v>614385.2005682645</v>
      </c>
      <c r="X27" s="44">
        <f>(W27/R27)*100</f>
        <v>361042.017140662</v>
      </c>
      <c r="Y27" s="8">
        <f>D27/I27</f>
        <v>529.2869718309859</v>
      </c>
      <c r="Z27" s="8">
        <f>E27/I27</f>
        <v>491.056338028169</v>
      </c>
      <c r="AA27" s="8">
        <f>F27/I27</f>
        <v>839.2403169014085</v>
      </c>
      <c r="AB27" s="8">
        <f>G27/I27</f>
        <v>562.5</v>
      </c>
      <c r="AC27" s="8">
        <f>(F27/D27)*1000</f>
        <v>1585.605468425167</v>
      </c>
      <c r="AD27" s="8">
        <v>1063</v>
      </c>
      <c r="AE27" s="8">
        <v>135.26029962546818</v>
      </c>
      <c r="AF27" s="8">
        <f>(C27/$B$27)*100000</f>
        <v>246.0973632290463</v>
      </c>
      <c r="AG27" s="11">
        <f>(H27/$B$27)*100000</f>
        <v>26.90267172870503</v>
      </c>
      <c r="AH27" s="11">
        <f>(J27/$B$27)*100000</f>
        <v>11.6509262948161</v>
      </c>
      <c r="AI27" s="11">
        <f>(K27/$B$27)*100000</f>
        <v>10.160932168303207</v>
      </c>
      <c r="AJ27" s="8">
        <f>(B27/H27)</f>
        <v>3717.1029334346913</v>
      </c>
      <c r="AK27" s="8">
        <f>(D27/B27)*1000</f>
        <v>124.42899561783439</v>
      </c>
      <c r="AL27" s="11">
        <v>3</v>
      </c>
      <c r="AN27" s="39"/>
    </row>
    <row r="28" spans="1:40" ht="15.75" thickBot="1">
      <c r="A28" s="3">
        <v>42735</v>
      </c>
      <c r="B28" s="45">
        <v>4890379.452216247</v>
      </c>
      <c r="C28" s="45">
        <v>11868</v>
      </c>
      <c r="D28" s="45"/>
      <c r="E28" s="45"/>
      <c r="F28" s="45"/>
      <c r="G28" s="45"/>
      <c r="H28" s="45">
        <v>1293</v>
      </c>
      <c r="I28" s="45">
        <v>1129</v>
      </c>
      <c r="J28" s="45">
        <v>563</v>
      </c>
      <c r="K28" s="45">
        <v>491</v>
      </c>
      <c r="L28" s="58" t="s">
        <v>51</v>
      </c>
      <c r="M28" s="59">
        <v>416153442432</v>
      </c>
      <c r="N28" s="45"/>
      <c r="O28" s="45"/>
      <c r="P28" s="46"/>
      <c r="Q28" s="47">
        <v>541.59</v>
      </c>
      <c r="R28" s="48">
        <v>170.98</v>
      </c>
      <c r="S28" s="49" t="s">
        <v>98</v>
      </c>
      <c r="T28" s="50">
        <v>85096</v>
      </c>
      <c r="U28" s="51">
        <v>49770</v>
      </c>
      <c r="V28" s="52">
        <v>157.1</v>
      </c>
      <c r="W28" s="46"/>
      <c r="X28" s="46"/>
      <c r="Y28" s="46"/>
      <c r="Z28" s="53"/>
      <c r="AA28" s="53"/>
      <c r="AB28" s="53"/>
      <c r="AC28" s="53"/>
      <c r="AD28" s="53"/>
      <c r="AE28" s="53"/>
      <c r="AF28" s="54">
        <v>243</v>
      </c>
      <c r="AG28" s="55">
        <v>26.4</v>
      </c>
      <c r="AH28" s="56">
        <f>(J28/$B$28)*100000</f>
        <v>11.512399099109922</v>
      </c>
      <c r="AI28" s="56">
        <f>(K28/$B$28)*100000</f>
        <v>10.040120706328546</v>
      </c>
      <c r="AJ28" s="45">
        <v>3782</v>
      </c>
      <c r="AK28" s="57"/>
      <c r="AL28" s="53"/>
      <c r="AN28" s="38"/>
    </row>
    <row r="29" spans="1:40" ht="15" customHeight="1">
      <c r="A29" s="5"/>
      <c r="M29" s="25"/>
      <c r="N29" s="28"/>
      <c r="O29" s="28"/>
      <c r="P29" s="28"/>
      <c r="Q29" s="25"/>
      <c r="R29" s="25"/>
      <c r="S29" s="25"/>
      <c r="T29" s="25"/>
      <c r="U29" s="25"/>
      <c r="V29" s="25"/>
      <c r="W29" s="25"/>
      <c r="X29" s="25"/>
      <c r="Y29" s="30"/>
      <c r="Z29" s="31"/>
      <c r="AN29" s="38"/>
    </row>
    <row r="30" spans="1:26" ht="15" customHeight="1">
      <c r="A30" s="60" t="s">
        <v>53</v>
      </c>
      <c r="B30" s="60"/>
      <c r="C30" s="60"/>
      <c r="D30" s="60"/>
      <c r="E30" s="60"/>
      <c r="F30" s="60"/>
      <c r="G30" s="60"/>
      <c r="H30" s="60"/>
      <c r="I30" s="60"/>
      <c r="J30" s="60"/>
      <c r="K30" s="60"/>
      <c r="L30" s="60"/>
      <c r="M30" s="22"/>
      <c r="N30" s="22"/>
      <c r="O30" s="21"/>
      <c r="P30" s="22"/>
      <c r="Q30" s="23"/>
      <c r="R30" s="29"/>
      <c r="S30" s="22"/>
      <c r="T30" s="24"/>
      <c r="U30" s="25"/>
      <c r="V30" s="26"/>
      <c r="W30" s="24"/>
      <c r="X30" s="22"/>
      <c r="Y30" s="30"/>
      <c r="Z30" s="31"/>
    </row>
    <row r="31" spans="1:26" ht="15" customHeight="1">
      <c r="A31" s="60" t="s">
        <v>54</v>
      </c>
      <c r="B31" s="60"/>
      <c r="C31" s="60"/>
      <c r="D31" s="60"/>
      <c r="E31" s="60"/>
      <c r="F31" s="60"/>
      <c r="G31" s="60"/>
      <c r="H31" s="60"/>
      <c r="I31" s="60"/>
      <c r="J31" s="60"/>
      <c r="K31" s="60"/>
      <c r="L31" s="60"/>
      <c r="M31" s="22"/>
      <c r="N31" s="22"/>
      <c r="O31" s="21"/>
      <c r="P31" s="22"/>
      <c r="Q31" s="23"/>
      <c r="R31" s="29"/>
      <c r="S31" s="27"/>
      <c r="T31" s="24"/>
      <c r="U31" s="25"/>
      <c r="V31" s="26"/>
      <c r="W31" s="24"/>
      <c r="X31" s="22"/>
      <c r="Y31" s="30"/>
      <c r="Z31" s="31"/>
    </row>
    <row r="32" spans="1:25" ht="15.75">
      <c r="A32" s="62" t="s">
        <v>55</v>
      </c>
      <c r="B32" s="62"/>
      <c r="C32" s="62"/>
      <c r="D32" s="62"/>
      <c r="E32" s="62"/>
      <c r="F32" s="62"/>
      <c r="G32" s="62"/>
      <c r="H32" s="62"/>
      <c r="I32" s="62"/>
      <c r="J32" s="62"/>
      <c r="K32" s="62"/>
      <c r="L32" s="62"/>
      <c r="M32" s="22"/>
      <c r="N32" s="22"/>
      <c r="O32" s="21"/>
      <c r="P32" s="22"/>
      <c r="Q32" s="23"/>
      <c r="R32" s="29"/>
      <c r="S32" s="22"/>
      <c r="T32" s="24"/>
      <c r="U32" s="25"/>
      <c r="V32" s="26"/>
      <c r="W32" s="24"/>
      <c r="X32" s="22"/>
      <c r="Y32" s="30"/>
    </row>
    <row r="33" spans="1:25" ht="15">
      <c r="A33" s="60" t="s">
        <v>56</v>
      </c>
      <c r="B33" s="60"/>
      <c r="C33" s="60"/>
      <c r="D33" s="60"/>
      <c r="E33" s="60"/>
      <c r="F33" s="60"/>
      <c r="G33" s="60"/>
      <c r="H33" s="60"/>
      <c r="I33" s="60"/>
      <c r="J33" s="60"/>
      <c r="K33" s="60"/>
      <c r="L33" s="60"/>
      <c r="M33" s="22"/>
      <c r="N33" s="22"/>
      <c r="O33" s="21"/>
      <c r="P33" s="22"/>
      <c r="Q33" s="23"/>
      <c r="R33" s="29"/>
      <c r="S33" s="22"/>
      <c r="T33" s="24"/>
      <c r="U33" s="25"/>
      <c r="V33" s="26"/>
      <c r="W33" s="24"/>
      <c r="X33" s="22"/>
      <c r="Y33" s="25"/>
    </row>
    <row r="34" spans="1:25" ht="15">
      <c r="A34" s="33" t="s">
        <v>66</v>
      </c>
      <c r="B34" s="33"/>
      <c r="C34" s="33"/>
      <c r="D34" s="33"/>
      <c r="E34" s="33"/>
      <c r="F34" s="33"/>
      <c r="G34" s="33"/>
      <c r="H34" s="33"/>
      <c r="I34" s="33"/>
      <c r="J34" s="33"/>
      <c r="K34" s="33"/>
      <c r="L34" s="33"/>
      <c r="M34" s="22"/>
      <c r="N34" s="22"/>
      <c r="O34" s="21"/>
      <c r="P34" s="22"/>
      <c r="Q34" s="23"/>
      <c r="R34" s="29"/>
      <c r="S34" s="22"/>
      <c r="T34" s="24"/>
      <c r="U34" s="25"/>
      <c r="V34" s="26"/>
      <c r="W34" s="24"/>
      <c r="X34" s="22"/>
      <c r="Y34" s="25"/>
    </row>
    <row r="35" spans="1:25" ht="15">
      <c r="A35" s="32" t="s">
        <v>72</v>
      </c>
      <c r="B35" s="34"/>
      <c r="C35" s="34"/>
      <c r="D35" s="34"/>
      <c r="E35" s="34"/>
      <c r="F35" s="35"/>
      <c r="G35" s="35"/>
      <c r="H35" s="35"/>
      <c r="I35" s="35"/>
      <c r="J35" s="35"/>
      <c r="K35" s="35"/>
      <c r="L35" s="35"/>
      <c r="M35" s="25"/>
      <c r="N35" s="28"/>
      <c r="O35" s="21"/>
      <c r="P35" s="28"/>
      <c r="Q35" s="25"/>
      <c r="R35" s="29"/>
      <c r="S35" s="25"/>
      <c r="T35" s="25"/>
      <c r="U35" s="25"/>
      <c r="V35" s="25"/>
      <c r="W35" s="25"/>
      <c r="X35" s="25"/>
      <c r="Y35" s="25"/>
    </row>
    <row r="36" spans="1:25" ht="15">
      <c r="A36" s="60" t="s">
        <v>57</v>
      </c>
      <c r="B36" s="60"/>
      <c r="C36" s="60"/>
      <c r="D36" s="60"/>
      <c r="E36" s="60"/>
      <c r="F36" s="60"/>
      <c r="G36" s="60"/>
      <c r="H36" s="60"/>
      <c r="I36" s="60"/>
      <c r="J36" s="60"/>
      <c r="K36" s="60"/>
      <c r="L36" s="60"/>
      <c r="M36" s="25"/>
      <c r="N36" s="28"/>
      <c r="O36" s="28"/>
      <c r="P36" s="28"/>
      <c r="Q36" s="25"/>
      <c r="R36" s="29"/>
      <c r="S36" s="25"/>
      <c r="T36" s="25"/>
      <c r="U36" s="25"/>
      <c r="V36" s="25"/>
      <c r="W36" s="25"/>
      <c r="X36" s="25"/>
      <c r="Y36" s="25"/>
    </row>
    <row r="37" spans="1:25" ht="15">
      <c r="A37" s="60" t="s">
        <v>58</v>
      </c>
      <c r="B37" s="60"/>
      <c r="C37" s="60"/>
      <c r="D37" s="60"/>
      <c r="E37" s="60"/>
      <c r="F37" s="60"/>
      <c r="G37" s="60"/>
      <c r="H37" s="60"/>
      <c r="I37" s="60"/>
      <c r="J37" s="60"/>
      <c r="K37" s="60"/>
      <c r="L37" s="60"/>
      <c r="M37" s="25"/>
      <c r="N37" s="25"/>
      <c r="O37" s="25"/>
      <c r="P37" s="25"/>
      <c r="Q37" s="25"/>
      <c r="R37" s="29"/>
      <c r="S37" s="25"/>
      <c r="T37" s="25"/>
      <c r="U37" s="25"/>
      <c r="V37" s="25"/>
      <c r="W37" s="25"/>
      <c r="X37" s="25"/>
      <c r="Y37" s="25"/>
    </row>
    <row r="38" spans="1:25" ht="15">
      <c r="A38" s="60" t="s">
        <v>59</v>
      </c>
      <c r="B38" s="60"/>
      <c r="C38" s="60"/>
      <c r="D38" s="60"/>
      <c r="E38" s="60"/>
      <c r="F38" s="60"/>
      <c r="G38" s="60"/>
      <c r="H38" s="60"/>
      <c r="I38" s="60"/>
      <c r="J38" s="60"/>
      <c r="K38" s="60"/>
      <c r="L38" s="60"/>
      <c r="M38" s="25"/>
      <c r="N38" s="25"/>
      <c r="O38" s="25"/>
      <c r="P38" s="25"/>
      <c r="Q38" s="25"/>
      <c r="R38" s="25"/>
      <c r="S38" s="25"/>
      <c r="T38" s="25"/>
      <c r="U38" s="25"/>
      <c r="V38" s="25"/>
      <c r="W38" s="25"/>
      <c r="X38" s="25"/>
      <c r="Y38" s="25"/>
    </row>
    <row r="39" spans="1:12" ht="15">
      <c r="A39" s="32" t="s">
        <v>60</v>
      </c>
      <c r="B39" s="32"/>
      <c r="C39" s="32"/>
      <c r="D39" s="32"/>
      <c r="E39" s="32"/>
      <c r="F39" s="32"/>
      <c r="G39" s="32"/>
      <c r="H39" s="32"/>
      <c r="I39" s="32"/>
      <c r="J39" s="32"/>
      <c r="K39" s="32"/>
      <c r="L39" s="32"/>
    </row>
    <row r="40" spans="1:12" ht="15">
      <c r="A40" s="60" t="s">
        <v>61</v>
      </c>
      <c r="B40" s="60"/>
      <c r="C40" s="60"/>
      <c r="D40" s="60"/>
      <c r="E40" s="60"/>
      <c r="F40" s="60"/>
      <c r="G40" s="60"/>
      <c r="H40" s="60"/>
      <c r="I40" s="60"/>
      <c r="J40" s="60"/>
      <c r="K40" s="60"/>
      <c r="L40" s="60"/>
    </row>
    <row r="41" spans="1:12" ht="15">
      <c r="A41" s="60" t="s">
        <v>62</v>
      </c>
      <c r="B41" s="60"/>
      <c r="C41" s="60"/>
      <c r="D41" s="60"/>
      <c r="E41" s="60"/>
      <c r="F41" s="60"/>
      <c r="G41" s="60"/>
      <c r="H41" s="60"/>
      <c r="I41" s="60"/>
      <c r="J41" s="60"/>
      <c r="K41" s="60"/>
      <c r="L41" s="60"/>
    </row>
    <row r="42" spans="1:12" ht="15">
      <c r="A42" s="61" t="s">
        <v>63</v>
      </c>
      <c r="B42" s="61"/>
      <c r="C42" s="61"/>
      <c r="D42" s="61"/>
      <c r="E42" s="61"/>
      <c r="F42" s="61"/>
      <c r="G42" s="61"/>
      <c r="H42" s="61"/>
      <c r="I42" s="61"/>
      <c r="J42" s="61"/>
      <c r="K42" s="61"/>
      <c r="L42" s="61"/>
    </row>
    <row r="43" spans="1:12" ht="15">
      <c r="A43" s="60" t="s">
        <v>64</v>
      </c>
      <c r="B43" s="60"/>
      <c r="C43" s="60"/>
      <c r="D43" s="60"/>
      <c r="E43" s="60"/>
      <c r="F43" s="60"/>
      <c r="G43" s="60"/>
      <c r="H43" s="60"/>
      <c r="I43" s="60"/>
      <c r="J43" s="60"/>
      <c r="K43" s="60"/>
      <c r="L43" s="60"/>
    </row>
    <row r="44" spans="1:12" ht="15">
      <c r="A44" s="32" t="s">
        <v>77</v>
      </c>
      <c r="B44" s="32"/>
      <c r="C44" s="32"/>
      <c r="D44" s="32"/>
      <c r="E44" s="32"/>
      <c r="F44" s="32"/>
      <c r="G44" s="32"/>
      <c r="H44" s="32"/>
      <c r="I44" s="32"/>
      <c r="J44" s="32"/>
      <c r="K44" s="32"/>
      <c r="L44" s="32"/>
    </row>
    <row r="45" spans="1:12" ht="15">
      <c r="A45" s="32" t="s">
        <v>78</v>
      </c>
      <c r="B45" s="32"/>
      <c r="C45" s="32"/>
      <c r="D45" s="32"/>
      <c r="E45" s="32"/>
      <c r="F45" s="32"/>
      <c r="G45" s="32"/>
      <c r="H45" s="32"/>
      <c r="I45" s="32"/>
      <c r="J45" s="32"/>
      <c r="K45" s="32"/>
      <c r="L45" s="32"/>
    </row>
    <row r="46" spans="1:12" ht="15">
      <c r="A46" s="32" t="s">
        <v>80</v>
      </c>
      <c r="B46" s="32"/>
      <c r="C46" s="32"/>
      <c r="D46" s="32"/>
      <c r="E46" s="32"/>
      <c r="F46" s="32"/>
      <c r="G46" s="32"/>
      <c r="H46" s="32"/>
      <c r="I46" s="32"/>
      <c r="J46" s="32"/>
      <c r="K46" s="32"/>
      <c r="L46" s="32"/>
    </row>
    <row r="47" spans="1:12" ht="15">
      <c r="A47" s="61" t="s">
        <v>82</v>
      </c>
      <c r="B47" s="61"/>
      <c r="C47" s="61"/>
      <c r="D47" s="61"/>
      <c r="E47" s="61"/>
      <c r="F47" s="61"/>
      <c r="G47" s="61"/>
      <c r="H47" s="61"/>
      <c r="I47" s="61"/>
      <c r="J47" s="61"/>
      <c r="K47" s="61"/>
      <c r="L47" s="61"/>
    </row>
    <row r="48" spans="1:12" ht="15">
      <c r="A48" s="60" t="s">
        <v>65</v>
      </c>
      <c r="B48" s="60"/>
      <c r="C48" s="60"/>
      <c r="D48" s="60"/>
      <c r="E48" s="60"/>
      <c r="F48" s="60"/>
      <c r="G48" s="60"/>
      <c r="H48" s="60"/>
      <c r="I48" s="60"/>
      <c r="J48" s="60"/>
      <c r="K48" s="60"/>
      <c r="L48" s="60"/>
    </row>
    <row r="49" ht="17.25">
      <c r="A49" s="36" t="s">
        <v>86</v>
      </c>
    </row>
    <row r="50" ht="17.25">
      <c r="A50" s="36" t="s">
        <v>85</v>
      </c>
    </row>
    <row r="51" ht="17.25">
      <c r="A51" s="37" t="s">
        <v>88</v>
      </c>
    </row>
    <row r="52" ht="17.25">
      <c r="A52" s="37" t="s">
        <v>90</v>
      </c>
    </row>
    <row r="53" ht="17.25">
      <c r="A53" s="37" t="s">
        <v>92</v>
      </c>
    </row>
    <row r="54" ht="17.25">
      <c r="A54" s="37" t="s">
        <v>95</v>
      </c>
    </row>
    <row r="55" ht="17.25">
      <c r="A55" s="37" t="s">
        <v>97</v>
      </c>
    </row>
    <row r="56" ht="15">
      <c r="A56" s="37" t="s">
        <v>107</v>
      </c>
    </row>
  </sheetData>
  <sheetProtection/>
  <mergeCells count="13">
    <mergeCell ref="A30:L30"/>
    <mergeCell ref="A31:L31"/>
    <mergeCell ref="A32:L32"/>
    <mergeCell ref="A33:L33"/>
    <mergeCell ref="A36:L36"/>
    <mergeCell ref="A37:L37"/>
    <mergeCell ref="A48:L48"/>
    <mergeCell ref="A38:L38"/>
    <mergeCell ref="A40:L40"/>
    <mergeCell ref="A41:L41"/>
    <mergeCell ref="A42:L42"/>
    <mergeCell ref="A43:L43"/>
    <mergeCell ref="A47:L4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41"/>
  <sheetViews>
    <sheetView showGridLines="0" zoomScale="80" zoomScaleNormal="80" zoomScalePageLayoutView="0" workbookViewId="0" topLeftCell="A1">
      <selection activeCell="A19" sqref="A19"/>
    </sheetView>
  </sheetViews>
  <sheetFormatPr defaultColWidth="11.421875" defaultRowHeight="15"/>
  <cols>
    <col min="1" max="1" width="55.7109375" style="0" bestFit="1" customWidth="1"/>
    <col min="2" max="2" width="255.7109375" style="0" bestFit="1" customWidth="1"/>
  </cols>
  <sheetData>
    <row r="1" spans="1:2" ht="15">
      <c r="A1" s="17" t="s">
        <v>19</v>
      </c>
      <c r="B1" s="17" t="s">
        <v>20</v>
      </c>
    </row>
    <row r="2" spans="1:2" ht="15">
      <c r="A2" s="18" t="s">
        <v>0</v>
      </c>
      <c r="B2" s="18" t="s">
        <v>21</v>
      </c>
    </row>
    <row r="3" spans="1:2" ht="15">
      <c r="A3" s="18" t="s">
        <v>22</v>
      </c>
      <c r="B3" s="18" t="s">
        <v>23</v>
      </c>
    </row>
    <row r="4" spans="1:2" ht="15" customHeight="1">
      <c r="A4" s="18" t="s">
        <v>24</v>
      </c>
      <c r="B4" s="18" t="s">
        <v>100</v>
      </c>
    </row>
    <row r="5" spans="1:2" ht="15" customHeight="1">
      <c r="A5" s="18" t="s">
        <v>5</v>
      </c>
      <c r="B5" s="18" t="s">
        <v>101</v>
      </c>
    </row>
    <row r="6" spans="1:2" ht="15" customHeight="1">
      <c r="A6" s="18" t="s">
        <v>6</v>
      </c>
      <c r="B6" s="18" t="s">
        <v>102</v>
      </c>
    </row>
    <row r="7" spans="1:2" ht="15" customHeight="1">
      <c r="A7" s="18" t="s">
        <v>25</v>
      </c>
      <c r="B7" s="18" t="s">
        <v>103</v>
      </c>
    </row>
    <row r="8" spans="1:2" ht="15" customHeight="1">
      <c r="A8" s="18" t="s">
        <v>7</v>
      </c>
      <c r="B8" s="18" t="s">
        <v>104</v>
      </c>
    </row>
    <row r="9" spans="1:2" ht="15" customHeight="1">
      <c r="A9" s="18" t="s">
        <v>26</v>
      </c>
      <c r="B9" s="18" t="s">
        <v>27</v>
      </c>
    </row>
    <row r="10" spans="1:2" ht="15" customHeight="1">
      <c r="A10" s="18" t="s">
        <v>28</v>
      </c>
      <c r="B10" s="18" t="s">
        <v>29</v>
      </c>
    </row>
    <row r="11" spans="1:2" ht="15" customHeight="1">
      <c r="A11" s="18" t="s">
        <v>30</v>
      </c>
      <c r="B11" s="18" t="s">
        <v>31</v>
      </c>
    </row>
    <row r="12" spans="1:2" ht="15" customHeight="1">
      <c r="A12" s="18" t="s">
        <v>32</v>
      </c>
      <c r="B12" s="18" t="s">
        <v>31</v>
      </c>
    </row>
    <row r="13" spans="1:2" ht="15" customHeight="1">
      <c r="A13" s="18" t="s">
        <v>33</v>
      </c>
      <c r="B13" s="18" t="s">
        <v>34</v>
      </c>
    </row>
    <row r="14" spans="1:2" ht="15" customHeight="1">
      <c r="A14" s="18" t="s">
        <v>35</v>
      </c>
      <c r="B14" s="18" t="s">
        <v>105</v>
      </c>
    </row>
    <row r="15" spans="1:2" ht="15" customHeight="1">
      <c r="A15" s="18" t="s">
        <v>36</v>
      </c>
      <c r="B15" s="18" t="s">
        <v>37</v>
      </c>
    </row>
    <row r="16" spans="1:2" ht="15">
      <c r="A16" s="18" t="s">
        <v>38</v>
      </c>
      <c r="B16" s="18" t="s">
        <v>39</v>
      </c>
    </row>
    <row r="17" spans="1:2" ht="15">
      <c r="A17" s="18" t="s">
        <v>8</v>
      </c>
      <c r="B17" s="18" t="s">
        <v>106</v>
      </c>
    </row>
    <row r="18" spans="1:2" ht="15">
      <c r="A18" s="18" t="s">
        <v>9</v>
      </c>
      <c r="B18" s="18" t="s">
        <v>106</v>
      </c>
    </row>
    <row r="19" spans="1:2" ht="15">
      <c r="A19" s="18" t="s">
        <v>10</v>
      </c>
      <c r="B19" s="18" t="s">
        <v>106</v>
      </c>
    </row>
    <row r="20" spans="1:2" ht="15">
      <c r="A20" s="18" t="s">
        <v>11</v>
      </c>
      <c r="B20" s="18" t="s">
        <v>106</v>
      </c>
    </row>
    <row r="21" spans="1:2" ht="15">
      <c r="A21" s="18" t="s">
        <v>40</v>
      </c>
      <c r="B21" s="18" t="s">
        <v>41</v>
      </c>
    </row>
    <row r="22" spans="1:2" ht="15">
      <c r="A22" s="18" t="s">
        <v>12</v>
      </c>
      <c r="B22" s="18" t="s">
        <v>42</v>
      </c>
    </row>
    <row r="23" spans="1:2" ht="15">
      <c r="A23" s="18" t="s">
        <v>43</v>
      </c>
      <c r="B23" s="18" t="s">
        <v>42</v>
      </c>
    </row>
    <row r="24" spans="1:2" ht="15">
      <c r="A24" s="18" t="s">
        <v>44</v>
      </c>
      <c r="B24" s="18" t="s">
        <v>42</v>
      </c>
    </row>
    <row r="25" spans="1:2" ht="15">
      <c r="A25" s="18" t="s">
        <v>45</v>
      </c>
      <c r="B25" s="18" t="s">
        <v>42</v>
      </c>
    </row>
    <row r="26" spans="1:2" ht="15">
      <c r="A26" s="18" t="s">
        <v>46</v>
      </c>
      <c r="B26" s="18" t="s">
        <v>42</v>
      </c>
    </row>
    <row r="27" spans="1:2" ht="15">
      <c r="A27" s="18" t="s">
        <v>13</v>
      </c>
      <c r="B27" s="18" t="s">
        <v>42</v>
      </c>
    </row>
    <row r="28" spans="1:2" ht="15">
      <c r="A28" s="18" t="s">
        <v>14</v>
      </c>
      <c r="B28" s="18" t="s">
        <v>42</v>
      </c>
    </row>
    <row r="29" spans="1:2" ht="15">
      <c r="A29" s="18" t="s">
        <v>47</v>
      </c>
      <c r="B29" s="18" t="s">
        <v>42</v>
      </c>
    </row>
    <row r="30" spans="1:2" ht="15">
      <c r="A30" s="18" t="s">
        <v>1</v>
      </c>
      <c r="B30" s="18" t="s">
        <v>42</v>
      </c>
    </row>
    <row r="31" spans="1:2" ht="15">
      <c r="A31" s="18" t="s">
        <v>2</v>
      </c>
      <c r="B31" s="18" t="s">
        <v>42</v>
      </c>
    </row>
    <row r="32" spans="1:2" ht="15">
      <c r="A32" s="18" t="s">
        <v>16</v>
      </c>
      <c r="B32" s="18" t="s">
        <v>42</v>
      </c>
    </row>
    <row r="33" spans="1:2" ht="15">
      <c r="A33" s="18" t="s">
        <v>15</v>
      </c>
      <c r="B33" s="18" t="s">
        <v>42</v>
      </c>
    </row>
    <row r="34" spans="1:2" ht="15">
      <c r="A34" s="18" t="s">
        <v>3</v>
      </c>
      <c r="B34" s="18" t="s">
        <v>42</v>
      </c>
    </row>
    <row r="35" spans="1:2" ht="15">
      <c r="A35" s="18" t="s">
        <v>4</v>
      </c>
      <c r="B35" s="18" t="s">
        <v>48</v>
      </c>
    </row>
    <row r="36" spans="1:2" ht="15">
      <c r="A36" s="18" t="s">
        <v>49</v>
      </c>
      <c r="B36" s="18" t="s">
        <v>50</v>
      </c>
    </row>
    <row r="41" ht="15">
      <c r="A41" s="19" t="s">
        <v>99</v>
      </c>
    </row>
  </sheetData>
  <sheetProtection/>
  <autoFilter ref="A1:B36"/>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Obryan Poyser</dc:creator>
  <cp:keywords/>
  <dc:description/>
  <cp:lastModifiedBy>Mario Herrera</cp:lastModifiedBy>
  <dcterms:created xsi:type="dcterms:W3CDTF">2015-03-17T17:33:25Z</dcterms:created>
  <dcterms:modified xsi:type="dcterms:W3CDTF">2017-04-18T22:51:44Z</dcterms:modified>
  <cp:category/>
  <cp:version/>
  <cp:contentType/>
  <cp:contentStatus/>
</cp:coreProperties>
</file>